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ble\Documents\Personal\AX\"/>
    </mc:Choice>
  </mc:AlternateContent>
  <xr:revisionPtr revIDLastSave="0" documentId="13_ncr:1_{9F9D7D16-BC96-4113-8B10-05E1C3920FC7}" xr6:coauthVersionLast="47" xr6:coauthVersionMax="47" xr10:uidLastSave="{00000000-0000-0000-0000-000000000000}"/>
  <bookViews>
    <workbookView xWindow="-110" yWindow="-110" windowWidth="19420" windowHeight="10420" tabRatio="877" activeTab="1" xr2:uid="{00000000-000D-0000-FFFF-FFFF00000000}"/>
  </bookViews>
  <sheets>
    <sheet name="2022 Raw Worksheet" sheetId="4" r:id="rId1"/>
    <sheet name="2022 PPF Worksheet" sheetId="22" r:id="rId2"/>
    <sheet name="1" sheetId="9" r:id="rId3"/>
    <sheet name="2" sheetId="12" r:id="rId4"/>
    <sheet name="3" sheetId="13" r:id="rId5"/>
    <sheet name="4" sheetId="14" r:id="rId6"/>
    <sheet name="5" sheetId="15" r:id="rId7"/>
    <sheet name="6" sheetId="16" r:id="rId8"/>
    <sheet name="7" sheetId="17" r:id="rId9"/>
    <sheet name="8" sheetId="18" r:id="rId10"/>
    <sheet name="9" sheetId="19" r:id="rId11"/>
    <sheet name="10" sheetId="20" r:id="rId12"/>
    <sheet name="Points" sheetId="11" r:id="rId1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2" l="1"/>
  <c r="C13" i="13"/>
  <c r="C13" i="14"/>
  <c r="C13" i="15"/>
  <c r="C13" i="16"/>
  <c r="C13" i="17"/>
  <c r="C13" i="18"/>
  <c r="C13" i="19"/>
  <c r="C13" i="20"/>
  <c r="C13" i="9"/>
  <c r="C55" i="9"/>
  <c r="D13" i="9"/>
  <c r="B13" i="4" s="1"/>
  <c r="D12" i="9"/>
  <c r="F13" i="9"/>
  <c r="G13" i="9" s="1"/>
  <c r="H13" i="9" s="1"/>
  <c r="F55" i="9"/>
  <c r="F12" i="9"/>
  <c r="C13" i="22"/>
  <c r="D13" i="22"/>
  <c r="E13" i="22"/>
  <c r="F13" i="22"/>
  <c r="G13" i="22"/>
  <c r="H13" i="22"/>
  <c r="I13" i="22"/>
  <c r="J13" i="22"/>
  <c r="K13" i="22"/>
  <c r="C27" i="9"/>
  <c r="D27" i="9"/>
  <c r="B27" i="4" s="1"/>
  <c r="G27" i="9"/>
  <c r="H27" i="9" s="1"/>
  <c r="C27" i="12"/>
  <c r="D27" i="12"/>
  <c r="C27" i="4" s="1"/>
  <c r="G27" i="12"/>
  <c r="H27" i="12" s="1"/>
  <c r="C27" i="13"/>
  <c r="D27" i="13"/>
  <c r="D27" i="4" s="1"/>
  <c r="G27" i="13"/>
  <c r="I27" i="13" s="1"/>
  <c r="J27" i="13" s="1"/>
  <c r="H27" i="13"/>
  <c r="C27" i="14"/>
  <c r="D27" i="14"/>
  <c r="G27" i="14"/>
  <c r="H27" i="14" s="1"/>
  <c r="I27" i="14"/>
  <c r="J27" i="14"/>
  <c r="C27" i="15"/>
  <c r="D27" i="15"/>
  <c r="G27" i="15"/>
  <c r="H27" i="15" s="1"/>
  <c r="I27" i="15"/>
  <c r="J27" i="15" s="1"/>
  <c r="C27" i="16"/>
  <c r="D27" i="16"/>
  <c r="G27" i="4" s="1"/>
  <c r="G27" i="16"/>
  <c r="H27" i="16" s="1"/>
  <c r="C27" i="17"/>
  <c r="D27" i="17"/>
  <c r="H27" i="4" s="1"/>
  <c r="G27" i="17"/>
  <c r="I27" i="17" s="1"/>
  <c r="J27" i="17" s="1"/>
  <c r="H27" i="17"/>
  <c r="C27" i="18"/>
  <c r="D27" i="18"/>
  <c r="G27" i="18"/>
  <c r="H27" i="18" s="1"/>
  <c r="I27" i="18"/>
  <c r="J27" i="18"/>
  <c r="C27" i="19"/>
  <c r="D27" i="19"/>
  <c r="J27" i="4" s="1"/>
  <c r="G27" i="19"/>
  <c r="H27" i="19" s="1"/>
  <c r="C27" i="20"/>
  <c r="D27" i="20"/>
  <c r="K27" i="4" s="1"/>
  <c r="G27" i="20"/>
  <c r="H27" i="20" s="1"/>
  <c r="E27" i="4"/>
  <c r="F27" i="4"/>
  <c r="I27" i="4"/>
  <c r="G13" i="12"/>
  <c r="H13" i="12" s="1"/>
  <c r="G13" i="13"/>
  <c r="H13" i="13" s="1"/>
  <c r="G13" i="14"/>
  <c r="H13" i="14" s="1"/>
  <c r="I13" i="14"/>
  <c r="J13" i="14"/>
  <c r="G13" i="15"/>
  <c r="H13" i="15" s="1"/>
  <c r="G13" i="16"/>
  <c r="H13" i="16" s="1"/>
  <c r="I13" i="16"/>
  <c r="J13" i="16" s="1"/>
  <c r="G13" i="17"/>
  <c r="H13" i="17" s="1"/>
  <c r="G13" i="18"/>
  <c r="H13" i="18" s="1"/>
  <c r="I13" i="18"/>
  <c r="J13" i="18"/>
  <c r="G13" i="19"/>
  <c r="H13" i="19" s="1"/>
  <c r="G13" i="20"/>
  <c r="H13" i="20" s="1"/>
  <c r="I13" i="20"/>
  <c r="J13" i="20" s="1"/>
  <c r="D13" i="12"/>
  <c r="C13" i="4" s="1"/>
  <c r="D13" i="13"/>
  <c r="D13" i="4" s="1"/>
  <c r="D13" i="14"/>
  <c r="E13" i="4" s="1"/>
  <c r="D13" i="15"/>
  <c r="F13" i="4" s="1"/>
  <c r="D13" i="16"/>
  <c r="G13" i="4" s="1"/>
  <c r="D13" i="17"/>
  <c r="H13" i="4" s="1"/>
  <c r="D13" i="18"/>
  <c r="I13" i="4" s="1"/>
  <c r="D13" i="19"/>
  <c r="J13" i="4" s="1"/>
  <c r="D13" i="20"/>
  <c r="K13" i="4" s="1"/>
  <c r="U27" i="22"/>
  <c r="T27" i="22"/>
  <c r="S27" i="22"/>
  <c r="R27" i="22"/>
  <c r="C15" i="12"/>
  <c r="C41" i="12"/>
  <c r="A1" i="12"/>
  <c r="M13" i="4" l="1"/>
  <c r="N13" i="4" s="1"/>
  <c r="L27" i="4"/>
  <c r="O27" i="4" s="1"/>
  <c r="M27" i="4"/>
  <c r="N27" i="4" s="1"/>
  <c r="I27" i="19"/>
  <c r="J27" i="19" s="1"/>
  <c r="I27" i="9"/>
  <c r="J27" i="9" s="1"/>
  <c r="I27" i="20"/>
  <c r="J27" i="20" s="1"/>
  <c r="I27" i="16"/>
  <c r="J27" i="16" s="1"/>
  <c r="I27" i="12"/>
  <c r="J27" i="12" s="1"/>
  <c r="L13" i="4"/>
  <c r="I13" i="12"/>
  <c r="J13" i="12" s="1"/>
  <c r="I13" i="19"/>
  <c r="J13" i="19" s="1"/>
  <c r="I13" i="17"/>
  <c r="J13" i="17" s="1"/>
  <c r="I13" i="15"/>
  <c r="J13" i="15" s="1"/>
  <c r="I13" i="13"/>
  <c r="J13" i="13" s="1"/>
  <c r="I13" i="9"/>
  <c r="J13" i="9" s="1"/>
  <c r="B13" i="22" s="1"/>
  <c r="L13" i="22" s="1"/>
  <c r="S13" i="22" l="1"/>
  <c r="R13" i="22"/>
  <c r="M13" i="22"/>
  <c r="U13" i="22" s="1"/>
  <c r="O13" i="22"/>
  <c r="N13" i="22"/>
  <c r="P13" i="22"/>
  <c r="T13" i="22"/>
  <c r="Q13" i="22"/>
  <c r="A33" i="20"/>
  <c r="A34" i="20"/>
  <c r="A35" i="20"/>
  <c r="A36" i="20"/>
  <c r="A37" i="20"/>
  <c r="A38" i="20"/>
  <c r="A39" i="20"/>
  <c r="A40" i="20"/>
  <c r="A41" i="20"/>
  <c r="C28" i="9"/>
  <c r="D28" i="9"/>
  <c r="B28" i="4" s="1"/>
  <c r="G28" i="9"/>
  <c r="C29" i="9"/>
  <c r="G29" i="9"/>
  <c r="C28" i="12"/>
  <c r="D28" i="12"/>
  <c r="C28" i="4" s="1"/>
  <c r="G28" i="12"/>
  <c r="C29" i="12"/>
  <c r="G29" i="12"/>
  <c r="C28" i="13"/>
  <c r="D28" i="13"/>
  <c r="D28" i="4" s="1"/>
  <c r="G28" i="13"/>
  <c r="C29" i="13"/>
  <c r="G29" i="13"/>
  <c r="C28" i="14"/>
  <c r="D28" i="14"/>
  <c r="E28" i="4" s="1"/>
  <c r="G28" i="14"/>
  <c r="C29" i="14"/>
  <c r="G29" i="14"/>
  <c r="C28" i="15"/>
  <c r="D28" i="15"/>
  <c r="F28" i="4" s="1"/>
  <c r="G28" i="15"/>
  <c r="C29" i="15"/>
  <c r="D29" i="15"/>
  <c r="F29" i="4" s="1"/>
  <c r="G29" i="15"/>
  <c r="C28" i="16"/>
  <c r="D28" i="16"/>
  <c r="G28" i="4" s="1"/>
  <c r="G28" i="16"/>
  <c r="C29" i="16"/>
  <c r="G29" i="16"/>
  <c r="C28" i="17"/>
  <c r="D28" i="17"/>
  <c r="H28" i="4" s="1"/>
  <c r="G28" i="17"/>
  <c r="C29" i="17"/>
  <c r="G29" i="17"/>
  <c r="C28" i="18"/>
  <c r="D28" i="18"/>
  <c r="I28" i="4" s="1"/>
  <c r="G28" i="18"/>
  <c r="C29" i="18"/>
  <c r="D29" i="18"/>
  <c r="I29" i="4" s="1"/>
  <c r="G29" i="18"/>
  <c r="C28" i="19"/>
  <c r="D28" i="19"/>
  <c r="J28" i="4" s="1"/>
  <c r="G28" i="19"/>
  <c r="C29" i="19"/>
  <c r="D29" i="19" s="1"/>
  <c r="J29" i="4" s="1"/>
  <c r="G29" i="19"/>
  <c r="C28" i="20"/>
  <c r="D28" i="20"/>
  <c r="K28" i="4" s="1"/>
  <c r="G28" i="20"/>
  <c r="C29" i="20"/>
  <c r="G29" i="20"/>
  <c r="L28" i="4" l="1"/>
  <c r="M28" i="4"/>
  <c r="N28" i="4" s="1"/>
  <c r="H29" i="19"/>
  <c r="I29" i="19" s="1"/>
  <c r="J29" i="19" s="1"/>
  <c r="H29" i="18"/>
  <c r="I29" i="18"/>
  <c r="J29" i="18" s="1"/>
  <c r="H29" i="16"/>
  <c r="H29" i="15"/>
  <c r="I29" i="15"/>
  <c r="J29" i="15" s="1"/>
  <c r="H29" i="14"/>
  <c r="H29" i="13"/>
  <c r="H29" i="12"/>
  <c r="H29" i="9"/>
  <c r="H28" i="19"/>
  <c r="I28" i="19"/>
  <c r="J28" i="19" s="1"/>
  <c r="H28" i="17"/>
  <c r="I28" i="17"/>
  <c r="J28" i="17" s="1"/>
  <c r="H28" i="15"/>
  <c r="I28" i="15"/>
  <c r="J28" i="15" s="1"/>
  <c r="I28" i="14"/>
  <c r="J28" i="14" s="1"/>
  <c r="H28" i="14"/>
  <c r="H28" i="12"/>
  <c r="I28" i="12"/>
  <c r="J28" i="12" s="1"/>
  <c r="H29" i="20"/>
  <c r="H29" i="17"/>
  <c r="H28" i="20"/>
  <c r="I28" i="20"/>
  <c r="J28" i="20" s="1"/>
  <c r="I28" i="18"/>
  <c r="J28" i="18" s="1"/>
  <c r="H28" i="18"/>
  <c r="H28" i="16"/>
  <c r="I28" i="16"/>
  <c r="J28" i="16" s="1"/>
  <c r="H28" i="13"/>
  <c r="I28" i="13"/>
  <c r="J28" i="13" s="1"/>
  <c r="H28" i="9"/>
  <c r="I28" i="9"/>
  <c r="J28" i="9" s="1"/>
  <c r="C31" i="9"/>
  <c r="D31" i="9"/>
  <c r="B31" i="4" s="1"/>
  <c r="G31" i="9"/>
  <c r="H31" i="9" s="1"/>
  <c r="C32" i="9"/>
  <c r="D32" i="9"/>
  <c r="B32" i="4" s="1"/>
  <c r="G32" i="9"/>
  <c r="C33" i="9"/>
  <c r="D33" i="9"/>
  <c r="B33" i="4" s="1"/>
  <c r="G33" i="9"/>
  <c r="C34" i="9"/>
  <c r="D34" i="9"/>
  <c r="B34" i="4" s="1"/>
  <c r="G34" i="9"/>
  <c r="I34" i="9" s="1"/>
  <c r="J34" i="9" s="1"/>
  <c r="C35" i="9"/>
  <c r="D35" i="9"/>
  <c r="B35" i="4" s="1"/>
  <c r="G35" i="9"/>
  <c r="C31" i="12"/>
  <c r="D31" i="12"/>
  <c r="C31" i="4" s="1"/>
  <c r="G31" i="12"/>
  <c r="H31" i="12" s="1"/>
  <c r="C32" i="12"/>
  <c r="D32" i="12"/>
  <c r="C32" i="4" s="1"/>
  <c r="G32" i="12"/>
  <c r="C33" i="12"/>
  <c r="D33" i="12"/>
  <c r="C33" i="4" s="1"/>
  <c r="G33" i="12"/>
  <c r="H33" i="12" s="1"/>
  <c r="C34" i="12"/>
  <c r="D34" i="12"/>
  <c r="C34" i="4" s="1"/>
  <c r="G34" i="12"/>
  <c r="I34" i="12" s="1"/>
  <c r="J34" i="12" s="1"/>
  <c r="C35" i="12"/>
  <c r="D35" i="12"/>
  <c r="C35" i="4" s="1"/>
  <c r="G35" i="12"/>
  <c r="H35" i="12" s="1"/>
  <c r="C31" i="13"/>
  <c r="D31" i="13"/>
  <c r="D31" i="4" s="1"/>
  <c r="G31" i="13"/>
  <c r="C32" i="13"/>
  <c r="D32" i="13"/>
  <c r="D32" i="4" s="1"/>
  <c r="G32" i="13"/>
  <c r="I32" i="13" s="1"/>
  <c r="J32" i="13" s="1"/>
  <c r="C33" i="13"/>
  <c r="D33" i="13"/>
  <c r="D33" i="4" s="1"/>
  <c r="G33" i="13"/>
  <c r="C34" i="13"/>
  <c r="D34" i="13"/>
  <c r="D34" i="4" s="1"/>
  <c r="G34" i="13"/>
  <c r="C35" i="13"/>
  <c r="D35" i="13"/>
  <c r="D35" i="4" s="1"/>
  <c r="G35" i="13"/>
  <c r="C31" i="14"/>
  <c r="D31" i="14"/>
  <c r="E31" i="4" s="1"/>
  <c r="G31" i="14"/>
  <c r="H31" i="14" s="1"/>
  <c r="C32" i="14"/>
  <c r="D32" i="14"/>
  <c r="E32" i="4" s="1"/>
  <c r="G32" i="14"/>
  <c r="I32" i="14" s="1"/>
  <c r="J32" i="14" s="1"/>
  <c r="C33" i="14"/>
  <c r="D33" i="14"/>
  <c r="E33" i="4" s="1"/>
  <c r="G33" i="14"/>
  <c r="H33" i="14" s="1"/>
  <c r="C34" i="14"/>
  <c r="D34" i="14"/>
  <c r="E34" i="4" s="1"/>
  <c r="G34" i="14"/>
  <c r="C35" i="14"/>
  <c r="G35" i="14"/>
  <c r="C31" i="15"/>
  <c r="D31" i="15"/>
  <c r="F31" i="4" s="1"/>
  <c r="G31" i="15"/>
  <c r="I31" i="15" s="1"/>
  <c r="J31" i="15" s="1"/>
  <c r="C32" i="15"/>
  <c r="D32" i="15"/>
  <c r="F32" i="4" s="1"/>
  <c r="G32" i="15"/>
  <c r="H32" i="15" s="1"/>
  <c r="C33" i="15"/>
  <c r="D33" i="15"/>
  <c r="F33" i="4" s="1"/>
  <c r="G33" i="15"/>
  <c r="C34" i="15"/>
  <c r="D34" i="15"/>
  <c r="F34" i="4" s="1"/>
  <c r="G34" i="15"/>
  <c r="H34" i="15" s="1"/>
  <c r="C35" i="15"/>
  <c r="D35" i="15"/>
  <c r="F35" i="4" s="1"/>
  <c r="G35" i="15"/>
  <c r="I35" i="15" s="1"/>
  <c r="J35" i="15" s="1"/>
  <c r="C31" i="16"/>
  <c r="D31" i="16" s="1"/>
  <c r="G31" i="4" s="1"/>
  <c r="G31" i="16"/>
  <c r="C32" i="16"/>
  <c r="D32" i="16"/>
  <c r="G32" i="4" s="1"/>
  <c r="G32" i="16"/>
  <c r="C33" i="16"/>
  <c r="D33" i="16"/>
  <c r="G33" i="4" s="1"/>
  <c r="G33" i="16"/>
  <c r="I33" i="16" s="1"/>
  <c r="J33" i="16" s="1"/>
  <c r="C34" i="16"/>
  <c r="D34" i="16"/>
  <c r="G34" i="4" s="1"/>
  <c r="G34" i="16"/>
  <c r="C35" i="16"/>
  <c r="D35" i="16"/>
  <c r="G35" i="4" s="1"/>
  <c r="G35" i="16"/>
  <c r="C31" i="17"/>
  <c r="G31" i="17"/>
  <c r="C32" i="17"/>
  <c r="D32" i="17"/>
  <c r="H32" i="4" s="1"/>
  <c r="G32" i="17"/>
  <c r="C33" i="17"/>
  <c r="D33" i="17"/>
  <c r="H33" i="4" s="1"/>
  <c r="G33" i="17"/>
  <c r="H33" i="17" s="1"/>
  <c r="C34" i="17"/>
  <c r="D34" i="17"/>
  <c r="H34" i="4" s="1"/>
  <c r="G34" i="17"/>
  <c r="C35" i="17"/>
  <c r="D35" i="17"/>
  <c r="H35" i="4" s="1"/>
  <c r="G35" i="17"/>
  <c r="C31" i="18"/>
  <c r="D31" i="18"/>
  <c r="I31" i="4" s="1"/>
  <c r="G31" i="18"/>
  <c r="I31" i="18" s="1"/>
  <c r="J31" i="18" s="1"/>
  <c r="C32" i="18"/>
  <c r="D32" i="18"/>
  <c r="I32" i="4" s="1"/>
  <c r="G32" i="18"/>
  <c r="C33" i="18"/>
  <c r="D33" i="18"/>
  <c r="I33" i="4" s="1"/>
  <c r="G33" i="18"/>
  <c r="C34" i="18"/>
  <c r="D34" i="18"/>
  <c r="I34" i="4" s="1"/>
  <c r="G34" i="18"/>
  <c r="C35" i="18"/>
  <c r="D35" i="18"/>
  <c r="I35" i="4" s="1"/>
  <c r="G35" i="18"/>
  <c r="C31" i="19"/>
  <c r="D31" i="19"/>
  <c r="J31" i="4" s="1"/>
  <c r="G31" i="19"/>
  <c r="H31" i="19" s="1"/>
  <c r="C32" i="19"/>
  <c r="D32" i="19"/>
  <c r="J32" i="4" s="1"/>
  <c r="G32" i="19"/>
  <c r="C33" i="19"/>
  <c r="D33" i="19"/>
  <c r="J33" i="4" s="1"/>
  <c r="G33" i="19"/>
  <c r="C34" i="19"/>
  <c r="D34" i="19"/>
  <c r="J34" i="4" s="1"/>
  <c r="G34" i="19"/>
  <c r="I34" i="19" s="1"/>
  <c r="J34" i="19" s="1"/>
  <c r="C35" i="19"/>
  <c r="D35" i="19"/>
  <c r="J35" i="4" s="1"/>
  <c r="G35" i="19"/>
  <c r="I35" i="19" s="1"/>
  <c r="J35" i="19" s="1"/>
  <c r="C31" i="20"/>
  <c r="D31" i="20"/>
  <c r="K31" i="4" s="1"/>
  <c r="G31" i="20"/>
  <c r="C32" i="20"/>
  <c r="D32" i="20"/>
  <c r="K32" i="4" s="1"/>
  <c r="G32" i="20"/>
  <c r="C33" i="20"/>
  <c r="D33" i="20"/>
  <c r="K33" i="4" s="1"/>
  <c r="G33" i="20"/>
  <c r="C34" i="20"/>
  <c r="D34" i="20"/>
  <c r="K34" i="4" s="1"/>
  <c r="G34" i="20"/>
  <c r="C35" i="20"/>
  <c r="D35" i="20"/>
  <c r="K35" i="4" s="1"/>
  <c r="G35" i="20"/>
  <c r="A33" i="22"/>
  <c r="A32" i="22"/>
  <c r="A33" i="9"/>
  <c r="A32" i="9"/>
  <c r="A33" i="12"/>
  <c r="A32" i="12"/>
  <c r="A33" i="13"/>
  <c r="A32" i="13"/>
  <c r="A33" i="14"/>
  <c r="A32" i="14"/>
  <c r="A33" i="15"/>
  <c r="A32" i="15"/>
  <c r="A33" i="16"/>
  <c r="A32" i="16"/>
  <c r="A33" i="17"/>
  <c r="A32" i="17"/>
  <c r="A33" i="18"/>
  <c r="A32" i="18"/>
  <c r="A33" i="19"/>
  <c r="A32" i="19"/>
  <c r="A32" i="20"/>
  <c r="K28" i="22" l="1"/>
  <c r="J35" i="22"/>
  <c r="J34" i="22"/>
  <c r="J28" i="22"/>
  <c r="J29" i="22"/>
  <c r="I28" i="22"/>
  <c r="I31" i="22"/>
  <c r="I29" i="22"/>
  <c r="H28" i="22"/>
  <c r="G28" i="22"/>
  <c r="G33" i="22"/>
  <c r="F28" i="22"/>
  <c r="F31" i="22"/>
  <c r="F35" i="22"/>
  <c r="F29" i="22"/>
  <c r="E32" i="22"/>
  <c r="E28" i="22"/>
  <c r="D28" i="22"/>
  <c r="D32" i="22"/>
  <c r="L32" i="4"/>
  <c r="O32" i="4" s="1"/>
  <c r="L34" i="4"/>
  <c r="O34" i="4" s="1"/>
  <c r="L33" i="4"/>
  <c r="O33" i="4" s="1"/>
  <c r="C34" i="22"/>
  <c r="C28" i="22"/>
  <c r="B28" i="22"/>
  <c r="B34" i="22"/>
  <c r="I32" i="19"/>
  <c r="J32" i="19" s="1"/>
  <c r="H32" i="19"/>
  <c r="I33" i="13"/>
  <c r="J33" i="13" s="1"/>
  <c r="H33" i="13"/>
  <c r="I32" i="18"/>
  <c r="J32" i="18" s="1"/>
  <c r="H32" i="18"/>
  <c r="I31" i="20"/>
  <c r="J31" i="20" s="1"/>
  <c r="H31" i="20"/>
  <c r="I33" i="18"/>
  <c r="J33" i="18" s="1"/>
  <c r="H33" i="18"/>
  <c r="H32" i="9"/>
  <c r="I32" i="9"/>
  <c r="J32" i="9" s="1"/>
  <c r="H31" i="15"/>
  <c r="H32" i="14"/>
  <c r="I32" i="15"/>
  <c r="J32" i="15" s="1"/>
  <c r="I33" i="14"/>
  <c r="J33" i="14" s="1"/>
  <c r="I31" i="12"/>
  <c r="J31" i="12" s="1"/>
  <c r="H31" i="16"/>
  <c r="M33" i="4"/>
  <c r="N33" i="4" s="1"/>
  <c r="I34" i="20"/>
  <c r="J34" i="20" s="1"/>
  <c r="H34" i="20"/>
  <c r="H35" i="16"/>
  <c r="I35" i="16"/>
  <c r="J35" i="16" s="1"/>
  <c r="H34" i="13"/>
  <c r="I34" i="13"/>
  <c r="J34" i="13" s="1"/>
  <c r="I34" i="16"/>
  <c r="J34" i="16" s="1"/>
  <c r="H34" i="16"/>
  <c r="I35" i="9"/>
  <c r="J35" i="9" s="1"/>
  <c r="H35" i="9"/>
  <c r="H35" i="20"/>
  <c r="I35" i="20"/>
  <c r="J35" i="20" s="1"/>
  <c r="I34" i="17"/>
  <c r="J34" i="17" s="1"/>
  <c r="H34" i="17"/>
  <c r="H35" i="15"/>
  <c r="H34" i="12"/>
  <c r="H35" i="19"/>
  <c r="I35" i="12"/>
  <c r="J35" i="12" s="1"/>
  <c r="H33" i="20"/>
  <c r="I33" i="20"/>
  <c r="J33" i="20" s="1"/>
  <c r="H31" i="13"/>
  <c r="I31" i="13"/>
  <c r="J31" i="13" s="1"/>
  <c r="H35" i="18"/>
  <c r="I35" i="18"/>
  <c r="J35" i="18" s="1"/>
  <c r="H33" i="15"/>
  <c r="I33" i="15"/>
  <c r="J33" i="15" s="1"/>
  <c r="H32" i="12"/>
  <c r="I32" i="12"/>
  <c r="J32" i="12" s="1"/>
  <c r="H32" i="17"/>
  <c r="I32" i="17"/>
  <c r="J32" i="17" s="1"/>
  <c r="M32" i="4"/>
  <c r="N32" i="4" s="1"/>
  <c r="H32" i="20"/>
  <c r="I32" i="20"/>
  <c r="J32" i="20" s="1"/>
  <c r="H33" i="19"/>
  <c r="I33" i="19"/>
  <c r="J33" i="19" s="1"/>
  <c r="H34" i="18"/>
  <c r="I34" i="18"/>
  <c r="J34" i="18" s="1"/>
  <c r="H34" i="14"/>
  <c r="I34" i="14"/>
  <c r="J34" i="14" s="1"/>
  <c r="H33" i="9"/>
  <c r="I33" i="9"/>
  <c r="J33" i="9" s="1"/>
  <c r="H35" i="17"/>
  <c r="I35" i="17"/>
  <c r="J35" i="17" s="1"/>
  <c r="H31" i="17"/>
  <c r="H35" i="13"/>
  <c r="I35" i="13"/>
  <c r="J35" i="13" s="1"/>
  <c r="H32" i="16"/>
  <c r="I32" i="16"/>
  <c r="J32" i="16" s="1"/>
  <c r="M34" i="4"/>
  <c r="N34" i="4" s="1"/>
  <c r="H34" i="19"/>
  <c r="H31" i="18"/>
  <c r="H33" i="16"/>
  <c r="H35" i="14"/>
  <c r="H32" i="13"/>
  <c r="H34" i="9"/>
  <c r="I34" i="15"/>
  <c r="J34" i="15" s="1"/>
  <c r="I31" i="14"/>
  <c r="J31" i="14" s="1"/>
  <c r="I33" i="12"/>
  <c r="J33" i="12" s="1"/>
  <c r="I31" i="19"/>
  <c r="J31" i="19" s="1"/>
  <c r="I33" i="17"/>
  <c r="J33" i="17" s="1"/>
  <c r="I31" i="9"/>
  <c r="J31" i="9" s="1"/>
  <c r="A11" i="14"/>
  <c r="U28" i="22" l="1"/>
  <c r="S28" i="22"/>
  <c r="R28" i="22"/>
  <c r="T28" i="22"/>
  <c r="K31" i="22"/>
  <c r="K35" i="22"/>
  <c r="K33" i="22"/>
  <c r="K32" i="22"/>
  <c r="K34" i="22"/>
  <c r="J31" i="22"/>
  <c r="J32" i="22"/>
  <c r="J33" i="22"/>
  <c r="I32" i="22"/>
  <c r="I35" i="22"/>
  <c r="I33" i="22"/>
  <c r="I34" i="22"/>
  <c r="H34" i="22"/>
  <c r="H35" i="22"/>
  <c r="H33" i="22"/>
  <c r="H32" i="22"/>
  <c r="G32" i="22"/>
  <c r="G34" i="22"/>
  <c r="G35" i="22"/>
  <c r="F34" i="22"/>
  <c r="F32" i="22"/>
  <c r="F33" i="22"/>
  <c r="E33" i="22"/>
  <c r="E31" i="22"/>
  <c r="E34" i="22"/>
  <c r="P28" i="22"/>
  <c r="D35" i="22"/>
  <c r="O28" i="22"/>
  <c r="D33" i="22"/>
  <c r="D34" i="22"/>
  <c r="D31" i="22"/>
  <c r="C31" i="22"/>
  <c r="C33" i="22"/>
  <c r="M28" i="22"/>
  <c r="C32" i="22"/>
  <c r="C35" i="22"/>
  <c r="B31" i="22"/>
  <c r="L28" i="22"/>
  <c r="B32" i="22"/>
  <c r="B33" i="22"/>
  <c r="Q28" i="22"/>
  <c r="N28" i="22"/>
  <c r="B35" i="22"/>
  <c r="A43" i="22"/>
  <c r="G43" i="9"/>
  <c r="C43" i="9"/>
  <c r="A43" i="9"/>
  <c r="G43" i="12"/>
  <c r="C43" i="12"/>
  <c r="A43" i="12"/>
  <c r="G43" i="13"/>
  <c r="C43" i="13"/>
  <c r="A43" i="13"/>
  <c r="G43" i="14"/>
  <c r="C43" i="14"/>
  <c r="A43" i="14"/>
  <c r="G43" i="15"/>
  <c r="C43" i="15"/>
  <c r="A43" i="15"/>
  <c r="G43" i="16"/>
  <c r="C43" i="16"/>
  <c r="A43" i="16"/>
  <c r="G43" i="17"/>
  <c r="C43" i="17"/>
  <c r="A43" i="17"/>
  <c r="G43" i="18"/>
  <c r="C43" i="18"/>
  <c r="A43" i="18"/>
  <c r="G43" i="19"/>
  <c r="C43" i="19"/>
  <c r="A43" i="19"/>
  <c r="G43" i="20"/>
  <c r="C43" i="20"/>
  <c r="A43" i="20"/>
  <c r="A9" i="20"/>
  <c r="A9" i="19"/>
  <c r="A9" i="18"/>
  <c r="A9" i="17"/>
  <c r="A9" i="16"/>
  <c r="A9" i="15"/>
  <c r="A9" i="14"/>
  <c r="A9" i="13"/>
  <c r="A9" i="12"/>
  <c r="A9" i="9"/>
  <c r="A9" i="22"/>
  <c r="G9" i="9"/>
  <c r="D9" i="9"/>
  <c r="B9" i="4" s="1"/>
  <c r="C9" i="9"/>
  <c r="G9" i="12"/>
  <c r="H9" i="12" s="1"/>
  <c r="C9" i="12"/>
  <c r="G9" i="13"/>
  <c r="H9" i="13" s="1"/>
  <c r="D9" i="13"/>
  <c r="D9" i="4" s="1"/>
  <c r="C9" i="13"/>
  <c r="G9" i="14"/>
  <c r="D9" i="14"/>
  <c r="E9" i="4" s="1"/>
  <c r="C9" i="14"/>
  <c r="G9" i="15"/>
  <c r="D9" i="15"/>
  <c r="F9" i="4" s="1"/>
  <c r="C9" i="15"/>
  <c r="G9" i="16"/>
  <c r="H9" i="16" s="1"/>
  <c r="D9" i="16"/>
  <c r="G9" i="4" s="1"/>
  <c r="C9" i="16"/>
  <c r="G9" i="17"/>
  <c r="D9" i="17"/>
  <c r="H9" i="4" s="1"/>
  <c r="C9" i="17"/>
  <c r="G9" i="18"/>
  <c r="D9" i="18"/>
  <c r="I9" i="4" s="1"/>
  <c r="C9" i="18"/>
  <c r="G9" i="19"/>
  <c r="D9" i="19"/>
  <c r="J9" i="4" s="1"/>
  <c r="C9" i="19"/>
  <c r="G9" i="20"/>
  <c r="H9" i="20" s="1"/>
  <c r="D9" i="20"/>
  <c r="K9" i="4" s="1"/>
  <c r="C9" i="20"/>
  <c r="A36" i="22"/>
  <c r="G36" i="9"/>
  <c r="C36" i="9"/>
  <c r="A36" i="9"/>
  <c r="G36" i="12"/>
  <c r="I36" i="12" s="1"/>
  <c r="J36" i="12" s="1"/>
  <c r="D36" i="12"/>
  <c r="C36" i="4" s="1"/>
  <c r="C36" i="12"/>
  <c r="A36" i="12"/>
  <c r="G36" i="13"/>
  <c r="I36" i="13" s="1"/>
  <c r="J36" i="13" s="1"/>
  <c r="D36" i="13"/>
  <c r="D36" i="4" s="1"/>
  <c r="C36" i="13"/>
  <c r="A36" i="13"/>
  <c r="G36" i="14"/>
  <c r="I36" i="14" s="1"/>
  <c r="J36" i="14" s="1"/>
  <c r="D36" i="14"/>
  <c r="E36" i="4" s="1"/>
  <c r="C36" i="14"/>
  <c r="A36" i="14"/>
  <c r="G36" i="15"/>
  <c r="C36" i="15"/>
  <c r="A36" i="15"/>
  <c r="G36" i="16"/>
  <c r="D36" i="16"/>
  <c r="G36" i="4" s="1"/>
  <c r="C36" i="16"/>
  <c r="A36" i="16"/>
  <c r="G36" i="17"/>
  <c r="D36" i="17"/>
  <c r="H36" i="4" s="1"/>
  <c r="C36" i="17"/>
  <c r="A36" i="17"/>
  <c r="G36" i="18"/>
  <c r="D36" i="18"/>
  <c r="I36" i="4" s="1"/>
  <c r="C36" i="18"/>
  <c r="A36" i="18"/>
  <c r="G36" i="19"/>
  <c r="C36" i="19"/>
  <c r="A36" i="19"/>
  <c r="G36" i="20"/>
  <c r="C36" i="20"/>
  <c r="A11" i="22"/>
  <c r="G11" i="9"/>
  <c r="C11" i="9"/>
  <c r="A11" i="9"/>
  <c r="G11" i="12"/>
  <c r="C11" i="12"/>
  <c r="A11" i="12"/>
  <c r="G11" i="13"/>
  <c r="D11" i="13"/>
  <c r="D11" i="4" s="1"/>
  <c r="C11" i="13"/>
  <c r="A11" i="13"/>
  <c r="G11" i="14"/>
  <c r="D11" i="14"/>
  <c r="E11" i="4" s="1"/>
  <c r="C11" i="14"/>
  <c r="G11" i="15"/>
  <c r="D11" i="15"/>
  <c r="F11" i="4" s="1"/>
  <c r="C11" i="15"/>
  <c r="A11" i="15"/>
  <c r="G11" i="16"/>
  <c r="D11" i="16"/>
  <c r="G11" i="4" s="1"/>
  <c r="C11" i="16"/>
  <c r="A11" i="16"/>
  <c r="G11" i="17"/>
  <c r="D11" i="17"/>
  <c r="H11" i="4" s="1"/>
  <c r="C11" i="17"/>
  <c r="A11" i="17"/>
  <c r="G11" i="18"/>
  <c r="D11" i="18"/>
  <c r="I11" i="4" s="1"/>
  <c r="C11" i="18"/>
  <c r="A11" i="18"/>
  <c r="G11" i="19"/>
  <c r="D11" i="19"/>
  <c r="J11" i="4" s="1"/>
  <c r="C11" i="19"/>
  <c r="A11" i="19"/>
  <c r="G11" i="20"/>
  <c r="D11" i="20"/>
  <c r="K11" i="4" s="1"/>
  <c r="C11" i="20"/>
  <c r="A11" i="20"/>
  <c r="S34" i="22" l="1"/>
  <c r="U34" i="22"/>
  <c r="R34" i="22"/>
  <c r="T34" i="22"/>
  <c r="T33" i="22"/>
  <c r="S33" i="22"/>
  <c r="U33" i="22"/>
  <c r="R33" i="22"/>
  <c r="T32" i="22"/>
  <c r="U32" i="22"/>
  <c r="S32" i="22"/>
  <c r="R32" i="22"/>
  <c r="N34" i="22"/>
  <c r="O34" i="22"/>
  <c r="L34" i="22"/>
  <c r="Q33" i="22"/>
  <c r="L33" i="22"/>
  <c r="N33" i="22"/>
  <c r="V33" i="22"/>
  <c r="M32" i="22"/>
  <c r="Q32" i="22"/>
  <c r="P32" i="22"/>
  <c r="V32" i="22"/>
  <c r="N32" i="22"/>
  <c r="O32" i="22"/>
  <c r="L32" i="22"/>
  <c r="O33" i="22"/>
  <c r="M34" i="22"/>
  <c r="E36" i="22"/>
  <c r="M33" i="22"/>
  <c r="P33" i="22"/>
  <c r="D36" i="22"/>
  <c r="C36" i="22"/>
  <c r="H9" i="17"/>
  <c r="I9" i="17"/>
  <c r="J9" i="17" s="1"/>
  <c r="H9" i="18"/>
  <c r="I9" i="18"/>
  <c r="J9" i="18" s="1"/>
  <c r="H9" i="14"/>
  <c r="I9" i="14"/>
  <c r="J9" i="14" s="1"/>
  <c r="I9" i="13"/>
  <c r="J9" i="13" s="1"/>
  <c r="H9" i="15"/>
  <c r="I9" i="15"/>
  <c r="J9" i="15" s="1"/>
  <c r="H9" i="9"/>
  <c r="I9" i="9"/>
  <c r="J9" i="9" s="1"/>
  <c r="H9" i="19"/>
  <c r="I9" i="19"/>
  <c r="J9" i="19" s="1"/>
  <c r="I9" i="16"/>
  <c r="J9" i="16" s="1"/>
  <c r="H43" i="20"/>
  <c r="H43" i="19"/>
  <c r="H43" i="18"/>
  <c r="H43" i="17"/>
  <c r="H43" i="16"/>
  <c r="H43" i="15"/>
  <c r="H43" i="14"/>
  <c r="H43" i="13"/>
  <c r="H43" i="12"/>
  <c r="H43" i="9"/>
  <c r="I9" i="20"/>
  <c r="J9" i="20" s="1"/>
  <c r="I36" i="18"/>
  <c r="J36" i="18" s="1"/>
  <c r="H36" i="18"/>
  <c r="H36" i="19"/>
  <c r="H36" i="20"/>
  <c r="I36" i="17"/>
  <c r="J36" i="17" s="1"/>
  <c r="H36" i="17"/>
  <c r="H36" i="15"/>
  <c r="I36" i="16"/>
  <c r="J36" i="16" s="1"/>
  <c r="H36" i="16"/>
  <c r="H36" i="14"/>
  <c r="H36" i="13"/>
  <c r="H36" i="12"/>
  <c r="H36" i="9"/>
  <c r="I11" i="18"/>
  <c r="J11" i="18" s="1"/>
  <c r="H11" i="18"/>
  <c r="I11" i="16"/>
  <c r="J11" i="16" s="1"/>
  <c r="H11" i="16"/>
  <c r="H11" i="12"/>
  <c r="I11" i="20"/>
  <c r="J11" i="20" s="1"/>
  <c r="H11" i="20"/>
  <c r="I11" i="14"/>
  <c r="J11" i="14" s="1"/>
  <c r="H11" i="14"/>
  <c r="I11" i="19"/>
  <c r="J11" i="19" s="1"/>
  <c r="H11" i="19"/>
  <c r="I11" i="15"/>
  <c r="J11" i="15" s="1"/>
  <c r="H11" i="15"/>
  <c r="H11" i="9"/>
  <c r="I11" i="17"/>
  <c r="J11" i="17" s="1"/>
  <c r="H11" i="17"/>
  <c r="I11" i="13"/>
  <c r="J11" i="13" s="1"/>
  <c r="H11" i="13"/>
  <c r="A25" i="22"/>
  <c r="G25" i="9"/>
  <c r="D25" i="9"/>
  <c r="C25" i="9"/>
  <c r="A25" i="9"/>
  <c r="G25" i="12"/>
  <c r="D25" i="12"/>
  <c r="C25" i="12"/>
  <c r="A25" i="12"/>
  <c r="G25" i="13"/>
  <c r="D25" i="13"/>
  <c r="C25" i="13"/>
  <c r="A25" i="13"/>
  <c r="G25" i="14"/>
  <c r="C25" i="14"/>
  <c r="A25" i="14"/>
  <c r="G25" i="15"/>
  <c r="D25" i="15"/>
  <c r="C25" i="15"/>
  <c r="A25" i="15"/>
  <c r="G25" i="16"/>
  <c r="D25" i="16"/>
  <c r="C25" i="16"/>
  <c r="A25" i="16"/>
  <c r="G25" i="17"/>
  <c r="D25" i="17"/>
  <c r="C25" i="17"/>
  <c r="A25" i="17"/>
  <c r="G25" i="18"/>
  <c r="D25" i="18"/>
  <c r="C25" i="18"/>
  <c r="A25" i="18"/>
  <c r="G25" i="19"/>
  <c r="C25" i="19"/>
  <c r="A25" i="19"/>
  <c r="G25" i="20"/>
  <c r="C25" i="20"/>
  <c r="A25" i="20"/>
  <c r="A26" i="22"/>
  <c r="G26" i="9"/>
  <c r="D26" i="9"/>
  <c r="C26" i="9"/>
  <c r="A26" i="9"/>
  <c r="G26" i="12"/>
  <c r="D26" i="12"/>
  <c r="C26" i="12"/>
  <c r="A26" i="12"/>
  <c r="G26" i="13"/>
  <c r="D26" i="13"/>
  <c r="C26" i="13"/>
  <c r="A26" i="13"/>
  <c r="G26" i="14"/>
  <c r="D26" i="14"/>
  <c r="C26" i="14"/>
  <c r="A26" i="14"/>
  <c r="G26" i="15"/>
  <c r="D26" i="15"/>
  <c r="C26" i="15"/>
  <c r="A26" i="15"/>
  <c r="G26" i="16"/>
  <c r="D26" i="16"/>
  <c r="C26" i="16"/>
  <c r="A26" i="16"/>
  <c r="G26" i="17"/>
  <c r="D26" i="17"/>
  <c r="C26" i="17"/>
  <c r="A26" i="17"/>
  <c r="G26" i="18"/>
  <c r="D26" i="18"/>
  <c r="C26" i="18"/>
  <c r="A26" i="18"/>
  <c r="G26" i="19"/>
  <c r="C26" i="19"/>
  <c r="A26" i="19"/>
  <c r="G26" i="20"/>
  <c r="D26" i="20"/>
  <c r="C26" i="20"/>
  <c r="A26" i="20"/>
  <c r="G7" i="12"/>
  <c r="D7" i="12"/>
  <c r="C7" i="4" s="1"/>
  <c r="C7" i="12"/>
  <c r="A7" i="12"/>
  <c r="G7" i="13"/>
  <c r="D7" i="13"/>
  <c r="D7" i="4" s="1"/>
  <c r="C7" i="13"/>
  <c r="A7" i="13"/>
  <c r="G7" i="14"/>
  <c r="D7" i="14"/>
  <c r="E7" i="4" s="1"/>
  <c r="C7" i="14"/>
  <c r="A7" i="14"/>
  <c r="G7" i="15"/>
  <c r="D7" i="15"/>
  <c r="F7" i="4" s="1"/>
  <c r="C7" i="15"/>
  <c r="A7" i="15"/>
  <c r="G7" i="16"/>
  <c r="D7" i="16"/>
  <c r="G7" i="4" s="1"/>
  <c r="C7" i="16"/>
  <c r="A7" i="16"/>
  <c r="G7" i="17"/>
  <c r="C7" i="17"/>
  <c r="D7" i="17" s="1"/>
  <c r="H7" i="4" s="1"/>
  <c r="A7" i="17"/>
  <c r="G7" i="18"/>
  <c r="C7" i="18"/>
  <c r="A7" i="18"/>
  <c r="G7" i="19"/>
  <c r="D7" i="19"/>
  <c r="J7" i="4" s="1"/>
  <c r="C7" i="19"/>
  <c r="A7" i="19"/>
  <c r="G7" i="20"/>
  <c r="D7" i="20"/>
  <c r="K7" i="4" s="1"/>
  <c r="C7" i="20"/>
  <c r="A7" i="20"/>
  <c r="G7" i="9"/>
  <c r="C7" i="9"/>
  <c r="D7" i="9" s="1"/>
  <c r="B7" i="4" s="1"/>
  <c r="A7" i="9"/>
  <c r="A42" i="12"/>
  <c r="A42" i="13"/>
  <c r="A42" i="14"/>
  <c r="A42" i="15"/>
  <c r="A42" i="16"/>
  <c r="A42" i="17"/>
  <c r="A42" i="18"/>
  <c r="A42" i="19"/>
  <c r="A42" i="20"/>
  <c r="A42" i="9"/>
  <c r="A40" i="9"/>
  <c r="A40" i="12"/>
  <c r="A40" i="13"/>
  <c r="A40" i="14"/>
  <c r="A40" i="15"/>
  <c r="A40" i="16"/>
  <c r="A40" i="17"/>
  <c r="A40" i="18"/>
  <c r="A40" i="19"/>
  <c r="A40" i="22"/>
  <c r="A22" i="9"/>
  <c r="A22" i="12"/>
  <c r="A22" i="13"/>
  <c r="A22" i="14"/>
  <c r="A22" i="15"/>
  <c r="A22" i="16"/>
  <c r="A22" i="17"/>
  <c r="A22" i="18"/>
  <c r="A22" i="19"/>
  <c r="A22" i="20"/>
  <c r="A22" i="22"/>
  <c r="A20" i="9"/>
  <c r="A20" i="12"/>
  <c r="A20" i="13"/>
  <c r="A20" i="14"/>
  <c r="A20" i="15"/>
  <c r="A20" i="16"/>
  <c r="A20" i="17"/>
  <c r="A20" i="18"/>
  <c r="A20" i="19"/>
  <c r="A20" i="20"/>
  <c r="A20" i="22"/>
  <c r="A7" i="22"/>
  <c r="C40" i="20"/>
  <c r="D40" i="20"/>
  <c r="K40" i="4" s="1"/>
  <c r="G40" i="20"/>
  <c r="C40" i="19"/>
  <c r="D40" i="19"/>
  <c r="J40" i="4" s="1"/>
  <c r="G40" i="19"/>
  <c r="C40" i="18"/>
  <c r="G40" i="18"/>
  <c r="C40" i="17"/>
  <c r="D40" i="17"/>
  <c r="H40" i="4" s="1"/>
  <c r="G40" i="17"/>
  <c r="H40" i="17" s="1"/>
  <c r="C40" i="16"/>
  <c r="D40" i="16"/>
  <c r="G40" i="4" s="1"/>
  <c r="G40" i="16"/>
  <c r="C40" i="15"/>
  <c r="D40" i="15"/>
  <c r="F40" i="4" s="1"/>
  <c r="G40" i="15"/>
  <c r="C40" i="14"/>
  <c r="D40" i="14"/>
  <c r="E40" i="4" s="1"/>
  <c r="G40" i="14"/>
  <c r="H40" i="14" s="1"/>
  <c r="C40" i="13"/>
  <c r="D40" i="13"/>
  <c r="D40" i="4" s="1"/>
  <c r="G40" i="13"/>
  <c r="C40" i="12"/>
  <c r="D40" i="12"/>
  <c r="C40" i="4" s="1"/>
  <c r="G40" i="12"/>
  <c r="C40" i="9"/>
  <c r="D40" i="9"/>
  <c r="B40" i="4" s="1"/>
  <c r="G40" i="9"/>
  <c r="A6" i="22"/>
  <c r="G6" i="9"/>
  <c r="D6" i="9"/>
  <c r="B6" i="4" s="1"/>
  <c r="C6" i="9"/>
  <c r="A6" i="9"/>
  <c r="G6" i="12"/>
  <c r="D6" i="12"/>
  <c r="C6" i="4" s="1"/>
  <c r="C6" i="12"/>
  <c r="A6" i="12"/>
  <c r="G6" i="13"/>
  <c r="D6" i="13"/>
  <c r="D6" i="4" s="1"/>
  <c r="C6" i="13"/>
  <c r="A6" i="13"/>
  <c r="G6" i="14"/>
  <c r="C6" i="14"/>
  <c r="D35" i="14" s="1"/>
  <c r="E35" i="4" s="1"/>
  <c r="L35" i="4" s="1"/>
  <c r="A6" i="14"/>
  <c r="G6" i="15"/>
  <c r="D6" i="15"/>
  <c r="F6" i="4" s="1"/>
  <c r="C6" i="15"/>
  <c r="A6" i="15"/>
  <c r="G6" i="16"/>
  <c r="C6" i="16"/>
  <c r="A6" i="16"/>
  <c r="G6" i="17"/>
  <c r="C6" i="17"/>
  <c r="A6" i="17"/>
  <c r="G6" i="18"/>
  <c r="C6" i="18"/>
  <c r="A6" i="18"/>
  <c r="G6" i="19"/>
  <c r="C6" i="19"/>
  <c r="A6" i="19"/>
  <c r="G6" i="20"/>
  <c r="C6" i="20"/>
  <c r="A6" i="20"/>
  <c r="A44" i="12"/>
  <c r="A44" i="13"/>
  <c r="A44" i="14"/>
  <c r="A44" i="15"/>
  <c r="A44" i="16"/>
  <c r="A44" i="17"/>
  <c r="A44" i="18"/>
  <c r="A44" i="19"/>
  <c r="A44" i="20"/>
  <c r="A44" i="9"/>
  <c r="A45" i="22"/>
  <c r="A46" i="22"/>
  <c r="A44" i="22"/>
  <c r="F3" i="22"/>
  <c r="G3" i="22"/>
  <c r="H3" i="22"/>
  <c r="I3" i="22"/>
  <c r="J3" i="22"/>
  <c r="K3" i="22"/>
  <c r="G4" i="22"/>
  <c r="K11" i="22" l="1"/>
  <c r="K9" i="22"/>
  <c r="J9" i="22"/>
  <c r="J11" i="22"/>
  <c r="I9" i="22"/>
  <c r="I36" i="22"/>
  <c r="I11" i="22"/>
  <c r="H11" i="22"/>
  <c r="H36" i="22"/>
  <c r="H9" i="22"/>
  <c r="G9" i="22"/>
  <c r="G11" i="22"/>
  <c r="G36" i="22"/>
  <c r="F9" i="22"/>
  <c r="F11" i="22"/>
  <c r="E11" i="22"/>
  <c r="E9" i="22"/>
  <c r="D11" i="22"/>
  <c r="D9" i="22"/>
  <c r="B9" i="22"/>
  <c r="H26" i="4"/>
  <c r="D26" i="4"/>
  <c r="B26" i="4"/>
  <c r="H25" i="4"/>
  <c r="F25" i="4"/>
  <c r="D25" i="4"/>
  <c r="C25" i="4"/>
  <c r="I26" i="4"/>
  <c r="G26" i="4"/>
  <c r="E26" i="4"/>
  <c r="C26" i="4"/>
  <c r="I25" i="4"/>
  <c r="G25" i="4"/>
  <c r="B25" i="4"/>
  <c r="M35" i="4"/>
  <c r="N35" i="4" s="1"/>
  <c r="D6" i="14"/>
  <c r="E6" i="4" s="1"/>
  <c r="I25" i="13"/>
  <c r="J25" i="13" s="1"/>
  <c r="H25" i="13"/>
  <c r="I25" i="15"/>
  <c r="J25" i="15" s="1"/>
  <c r="H25" i="15"/>
  <c r="H25" i="20"/>
  <c r="H25" i="18"/>
  <c r="I25" i="18"/>
  <c r="J25" i="18" s="1"/>
  <c r="I25" i="16"/>
  <c r="J25" i="16" s="1"/>
  <c r="H25" i="16"/>
  <c r="H25" i="14"/>
  <c r="I25" i="12"/>
  <c r="J25" i="12" s="1"/>
  <c r="H25" i="12"/>
  <c r="H25" i="19"/>
  <c r="I25" i="9"/>
  <c r="J25" i="9" s="1"/>
  <c r="H25" i="9"/>
  <c r="I25" i="17"/>
  <c r="J25" i="17" s="1"/>
  <c r="H25" i="17"/>
  <c r="F26" i="4"/>
  <c r="K26" i="4"/>
  <c r="H26" i="20"/>
  <c r="I26" i="20"/>
  <c r="J26" i="20" s="1"/>
  <c r="H26" i="16"/>
  <c r="I26" i="16"/>
  <c r="J26" i="16" s="1"/>
  <c r="I26" i="14"/>
  <c r="J26" i="14" s="1"/>
  <c r="H26" i="14"/>
  <c r="H26" i="18"/>
  <c r="I26" i="18"/>
  <c r="J26" i="18" s="1"/>
  <c r="H26" i="12"/>
  <c r="I26" i="12"/>
  <c r="J26" i="12" s="1"/>
  <c r="H26" i="19"/>
  <c r="I26" i="17"/>
  <c r="J26" i="17" s="1"/>
  <c r="H26" i="17"/>
  <c r="H26" i="13"/>
  <c r="I26" i="13"/>
  <c r="J26" i="13" s="1"/>
  <c r="H26" i="9"/>
  <c r="I26" i="9"/>
  <c r="J26" i="9" s="1"/>
  <c r="H26" i="15"/>
  <c r="I26" i="15"/>
  <c r="J26" i="15" s="1"/>
  <c r="I7" i="14"/>
  <c r="J7" i="14" s="1"/>
  <c r="H7" i="14"/>
  <c r="H7" i="18"/>
  <c r="I7" i="20"/>
  <c r="J7" i="20" s="1"/>
  <c r="H7" i="20"/>
  <c r="I7" i="13"/>
  <c r="J7" i="13" s="1"/>
  <c r="H7" i="13"/>
  <c r="I7" i="17"/>
  <c r="J7" i="17" s="1"/>
  <c r="H7" i="17"/>
  <c r="I7" i="15"/>
  <c r="J7" i="15" s="1"/>
  <c r="H7" i="15"/>
  <c r="H7" i="9"/>
  <c r="I7" i="19"/>
  <c r="J7" i="19" s="1"/>
  <c r="H7" i="19"/>
  <c r="I7" i="16"/>
  <c r="J7" i="16" s="1"/>
  <c r="H7" i="16"/>
  <c r="I7" i="12"/>
  <c r="J7" i="12" s="1"/>
  <c r="H7" i="12"/>
  <c r="I40" i="13"/>
  <c r="J40" i="13" s="1"/>
  <c r="H40" i="13"/>
  <c r="I40" i="16"/>
  <c r="J40" i="16" s="1"/>
  <c r="H40" i="16"/>
  <c r="I40" i="12"/>
  <c r="J40" i="12" s="1"/>
  <c r="H40" i="12"/>
  <c r="H40" i="9"/>
  <c r="I40" i="9"/>
  <c r="J40" i="9" s="1"/>
  <c r="H40" i="19"/>
  <c r="I40" i="19"/>
  <c r="J40" i="19" s="1"/>
  <c r="H40" i="15"/>
  <c r="I40" i="15"/>
  <c r="J40" i="15" s="1"/>
  <c r="H40" i="18"/>
  <c r="H40" i="20"/>
  <c r="I40" i="20"/>
  <c r="J40" i="20" s="1"/>
  <c r="I40" i="17"/>
  <c r="J40" i="17" s="1"/>
  <c r="I40" i="14"/>
  <c r="J40" i="14" s="1"/>
  <c r="H6" i="20"/>
  <c r="H6" i="12"/>
  <c r="I6" i="12"/>
  <c r="J6" i="12" s="1"/>
  <c r="H6" i="16"/>
  <c r="H6" i="14"/>
  <c r="H6" i="18"/>
  <c r="H6" i="19"/>
  <c r="H6" i="17"/>
  <c r="I6" i="15"/>
  <c r="J6" i="15" s="1"/>
  <c r="H6" i="15"/>
  <c r="I6" i="13"/>
  <c r="J6" i="13" s="1"/>
  <c r="H6" i="13"/>
  <c r="H6" i="9"/>
  <c r="I6" i="9"/>
  <c r="J6" i="9" s="1"/>
  <c r="A55" i="22"/>
  <c r="A56" i="22"/>
  <c r="G20" i="9"/>
  <c r="I20" i="9" s="1"/>
  <c r="G17" i="11"/>
  <c r="A58" i="22"/>
  <c r="D10" i="9"/>
  <c r="D14" i="9"/>
  <c r="D17" i="9"/>
  <c r="D22" i="9"/>
  <c r="D23" i="9"/>
  <c r="D30" i="9"/>
  <c r="D38" i="9"/>
  <c r="D44" i="9"/>
  <c r="B44" i="4" s="1"/>
  <c r="D45" i="9"/>
  <c r="D46" i="9"/>
  <c r="D48" i="9"/>
  <c r="D50" i="9"/>
  <c r="D51" i="9"/>
  <c r="D52" i="9"/>
  <c r="D53" i="9"/>
  <c r="D54" i="9"/>
  <c r="D56" i="9"/>
  <c r="D5" i="20"/>
  <c r="D14" i="20"/>
  <c r="D15" i="20"/>
  <c r="D17" i="20"/>
  <c r="D19" i="20"/>
  <c r="D20" i="20"/>
  <c r="D22" i="20"/>
  <c r="D23" i="20"/>
  <c r="D30" i="20"/>
  <c r="D38" i="20"/>
  <c r="D39" i="20"/>
  <c r="D42" i="20"/>
  <c r="D44" i="20"/>
  <c r="K44" i="4" s="1"/>
  <c r="D45" i="20"/>
  <c r="D46" i="20"/>
  <c r="D47" i="20"/>
  <c r="D48" i="20"/>
  <c r="D50" i="20"/>
  <c r="D51" i="20"/>
  <c r="D52" i="20"/>
  <c r="D53" i="20"/>
  <c r="D54" i="20"/>
  <c r="D56" i="20"/>
  <c r="D57" i="20"/>
  <c r="D58" i="20"/>
  <c r="D5" i="19"/>
  <c r="D10" i="19"/>
  <c r="D14" i="19"/>
  <c r="D15" i="19"/>
  <c r="D16" i="19"/>
  <c r="D17" i="19"/>
  <c r="D19" i="19"/>
  <c r="D22" i="19"/>
  <c r="D23" i="19"/>
  <c r="D24" i="19"/>
  <c r="D30" i="19"/>
  <c r="D38" i="19"/>
  <c r="D39" i="19"/>
  <c r="D42" i="19"/>
  <c r="D44" i="19"/>
  <c r="J44" i="4" s="1"/>
  <c r="D45" i="19"/>
  <c r="D46" i="19"/>
  <c r="D47" i="19"/>
  <c r="D48" i="19"/>
  <c r="D49" i="19"/>
  <c r="D50" i="19"/>
  <c r="D51" i="19"/>
  <c r="D52" i="19"/>
  <c r="D53" i="19"/>
  <c r="D54" i="19"/>
  <c r="D56" i="19"/>
  <c r="D57" i="19"/>
  <c r="D58" i="19"/>
  <c r="D5" i="18"/>
  <c r="D10" i="18"/>
  <c r="D14" i="18"/>
  <c r="D15" i="18"/>
  <c r="D17" i="18"/>
  <c r="D19" i="18"/>
  <c r="D22" i="18"/>
  <c r="D23" i="18"/>
  <c r="D24" i="18"/>
  <c r="D37" i="18"/>
  <c r="D39" i="18"/>
  <c r="D42" i="18"/>
  <c r="D44" i="18"/>
  <c r="I44" i="4" s="1"/>
  <c r="D46" i="18"/>
  <c r="D48" i="18"/>
  <c r="D49" i="18"/>
  <c r="D50" i="18"/>
  <c r="D51" i="18"/>
  <c r="D52" i="18"/>
  <c r="D53" i="18"/>
  <c r="D54" i="18"/>
  <c r="D56" i="18"/>
  <c r="D57" i="18"/>
  <c r="D58" i="18"/>
  <c r="D10" i="17"/>
  <c r="D14" i="17"/>
  <c r="D15" i="17"/>
  <c r="D17" i="17"/>
  <c r="D19" i="17"/>
  <c r="D22" i="17"/>
  <c r="D23" i="17"/>
  <c r="D24" i="17"/>
  <c r="D37" i="17"/>
  <c r="D39" i="17"/>
  <c r="D46" i="17"/>
  <c r="D48" i="17"/>
  <c r="D50" i="17"/>
  <c r="D51" i="17"/>
  <c r="D52" i="17"/>
  <c r="D53" i="17"/>
  <c r="D54" i="17"/>
  <c r="D57" i="17"/>
  <c r="D58" i="17"/>
  <c r="D5" i="16"/>
  <c r="D14" i="16"/>
  <c r="D15" i="16"/>
  <c r="D17" i="16"/>
  <c r="D19" i="16"/>
  <c r="D22" i="16"/>
  <c r="D23" i="16"/>
  <c r="D24" i="16"/>
  <c r="D30" i="16"/>
  <c r="D39" i="16"/>
  <c r="D44" i="16"/>
  <c r="G44" i="4" s="1"/>
  <c r="D45" i="16"/>
  <c r="D46" i="16"/>
  <c r="D48" i="16"/>
  <c r="D50" i="16"/>
  <c r="D51" i="16"/>
  <c r="D52" i="16"/>
  <c r="D53" i="16"/>
  <c r="D54" i="16"/>
  <c r="D56" i="16"/>
  <c r="D57" i="16"/>
  <c r="D58" i="16"/>
  <c r="D5" i="15"/>
  <c r="D14" i="15"/>
  <c r="D17" i="15"/>
  <c r="D19" i="15"/>
  <c r="D20" i="15"/>
  <c r="D22" i="15"/>
  <c r="D23" i="15"/>
  <c r="D24" i="15"/>
  <c r="D30" i="15"/>
  <c r="D38" i="15"/>
  <c r="D39" i="15"/>
  <c r="D44" i="15"/>
  <c r="F44" i="4" s="1"/>
  <c r="D45" i="15"/>
  <c r="D46" i="15"/>
  <c r="D48" i="15"/>
  <c r="D49" i="15"/>
  <c r="D50" i="15"/>
  <c r="D51" i="15"/>
  <c r="D52" i="15"/>
  <c r="D53" i="15"/>
  <c r="D54" i="15"/>
  <c r="D56" i="15"/>
  <c r="D58" i="15"/>
  <c r="D5" i="14"/>
  <c r="D14" i="14"/>
  <c r="D15" i="14"/>
  <c r="D17" i="14"/>
  <c r="D20" i="14"/>
  <c r="D22" i="14"/>
  <c r="D23" i="14"/>
  <c r="D24" i="14"/>
  <c r="D30" i="14"/>
  <c r="D38" i="14"/>
  <c r="D39" i="14"/>
  <c r="D42" i="14"/>
  <c r="D44" i="14"/>
  <c r="E44" i="4" s="1"/>
  <c r="D45" i="14"/>
  <c r="D46" i="14"/>
  <c r="D47" i="14"/>
  <c r="D48" i="14"/>
  <c r="D49" i="14"/>
  <c r="D50" i="14"/>
  <c r="D51" i="14"/>
  <c r="D52" i="14"/>
  <c r="D53" i="14"/>
  <c r="D54" i="14"/>
  <c r="D56" i="14"/>
  <c r="D57" i="14"/>
  <c r="D58" i="14"/>
  <c r="D14" i="13"/>
  <c r="D15" i="13"/>
  <c r="D17" i="13"/>
  <c r="D19" i="13"/>
  <c r="D20" i="13"/>
  <c r="D22" i="13"/>
  <c r="D23" i="13"/>
  <c r="D24" i="13"/>
  <c r="D30" i="13"/>
  <c r="D38" i="13"/>
  <c r="D39" i="13"/>
  <c r="D44" i="13"/>
  <c r="D44" i="4" s="1"/>
  <c r="D45" i="13"/>
  <c r="D46" i="13"/>
  <c r="D48" i="13"/>
  <c r="D51" i="13"/>
  <c r="D52" i="13"/>
  <c r="D53" i="13"/>
  <c r="D54" i="13"/>
  <c r="D56" i="13"/>
  <c r="D58" i="13"/>
  <c r="D5" i="12"/>
  <c r="D14" i="12"/>
  <c r="D17" i="12"/>
  <c r="D19" i="12"/>
  <c r="D20" i="12"/>
  <c r="D22" i="12"/>
  <c r="D23" i="12"/>
  <c r="D30" i="12"/>
  <c r="D38" i="12"/>
  <c r="D39" i="12"/>
  <c r="D44" i="12"/>
  <c r="C44" i="4" s="1"/>
  <c r="D45" i="12"/>
  <c r="D46" i="12"/>
  <c r="D48" i="12"/>
  <c r="D49" i="12"/>
  <c r="D50" i="12"/>
  <c r="D51" i="12"/>
  <c r="D52" i="12"/>
  <c r="D53" i="12"/>
  <c r="D54" i="12"/>
  <c r="D56" i="12"/>
  <c r="K7" i="22" l="1"/>
  <c r="K40" i="22"/>
  <c r="K26" i="22"/>
  <c r="J7" i="22"/>
  <c r="J40" i="22"/>
  <c r="I25" i="22"/>
  <c r="I26" i="22"/>
  <c r="H40" i="22"/>
  <c r="H25" i="22"/>
  <c r="H7" i="22"/>
  <c r="H26" i="22"/>
  <c r="G26" i="22"/>
  <c r="G7" i="22"/>
  <c r="G40" i="22"/>
  <c r="G25" i="22"/>
  <c r="F25" i="22"/>
  <c r="F6" i="22"/>
  <c r="F7" i="22"/>
  <c r="F40" i="22"/>
  <c r="F26" i="22"/>
  <c r="E40" i="22"/>
  <c r="E7" i="22"/>
  <c r="E26" i="22"/>
  <c r="D6" i="22"/>
  <c r="D7" i="22"/>
  <c r="D26" i="22"/>
  <c r="D40" i="22"/>
  <c r="D25" i="22"/>
  <c r="C7" i="22"/>
  <c r="C40" i="22"/>
  <c r="C26" i="22"/>
  <c r="C25" i="22"/>
  <c r="C6" i="22"/>
  <c r="B26" i="22"/>
  <c r="B6" i="22"/>
  <c r="B40" i="22"/>
  <c r="B25" i="22"/>
  <c r="A39" i="22"/>
  <c r="G39" i="9"/>
  <c r="C39" i="9"/>
  <c r="A39" i="9"/>
  <c r="G39" i="12"/>
  <c r="C39" i="12"/>
  <c r="A39" i="12"/>
  <c r="G39" i="13"/>
  <c r="I39" i="13" s="1"/>
  <c r="C39" i="13"/>
  <c r="A39" i="13"/>
  <c r="G39" i="14"/>
  <c r="I39" i="14" s="1"/>
  <c r="E39" i="4"/>
  <c r="C39" i="14"/>
  <c r="A39" i="14"/>
  <c r="G39" i="15"/>
  <c r="I39" i="15" s="1"/>
  <c r="F39" i="4"/>
  <c r="C39" i="15"/>
  <c r="A39" i="15"/>
  <c r="G39" i="16"/>
  <c r="I39" i="16" s="1"/>
  <c r="G39" i="4"/>
  <c r="C39" i="16"/>
  <c r="A39" i="16"/>
  <c r="G39" i="17"/>
  <c r="I39" i="17" s="1"/>
  <c r="C39" i="17"/>
  <c r="A39" i="17"/>
  <c r="G39" i="18"/>
  <c r="I39" i="18" s="1"/>
  <c r="C39" i="18"/>
  <c r="A39" i="18"/>
  <c r="G39" i="19"/>
  <c r="I39" i="19" s="1"/>
  <c r="C39" i="19"/>
  <c r="A39" i="19"/>
  <c r="G39" i="20"/>
  <c r="I39" i="20" s="1"/>
  <c r="C39" i="20"/>
  <c r="K39" i="4"/>
  <c r="J39" i="4"/>
  <c r="H39" i="4"/>
  <c r="D39" i="4"/>
  <c r="C39" i="4"/>
  <c r="A38" i="22"/>
  <c r="G38" i="12"/>
  <c r="I38" i="12" s="1"/>
  <c r="C38" i="4"/>
  <c r="C38" i="12"/>
  <c r="A38" i="12"/>
  <c r="G38" i="13"/>
  <c r="I38" i="13" s="1"/>
  <c r="D38" i="4"/>
  <c r="C38" i="13"/>
  <c r="A38" i="13"/>
  <c r="G38" i="14"/>
  <c r="I38" i="14" s="1"/>
  <c r="E38" i="4"/>
  <c r="C38" i="14"/>
  <c r="A38" i="14"/>
  <c r="G38" i="15"/>
  <c r="I38" i="15" s="1"/>
  <c r="F38" i="4"/>
  <c r="C38" i="15"/>
  <c r="A38" i="15"/>
  <c r="G38" i="16"/>
  <c r="C38" i="16"/>
  <c r="A38" i="16"/>
  <c r="G38" i="17"/>
  <c r="C38" i="17"/>
  <c r="A38" i="17"/>
  <c r="G38" i="18"/>
  <c r="C38" i="18"/>
  <c r="A38" i="18"/>
  <c r="G38" i="19"/>
  <c r="I38" i="19" s="1"/>
  <c r="J38" i="4"/>
  <c r="C38" i="19"/>
  <c r="A38" i="19"/>
  <c r="G38" i="20"/>
  <c r="I38" i="20" s="1"/>
  <c r="K38" i="4"/>
  <c r="C38" i="20"/>
  <c r="G38" i="9"/>
  <c r="I38" i="9" s="1"/>
  <c r="B38" i="4"/>
  <c r="C38" i="9"/>
  <c r="A38" i="9"/>
  <c r="G45" i="9"/>
  <c r="I45" i="9" s="1"/>
  <c r="C45" i="9"/>
  <c r="A45" i="9"/>
  <c r="G45" i="12"/>
  <c r="I45" i="12" s="1"/>
  <c r="C45" i="4"/>
  <c r="C45" i="12"/>
  <c r="A45" i="12"/>
  <c r="G45" i="13"/>
  <c r="I45" i="13" s="1"/>
  <c r="D45" i="4"/>
  <c r="C45" i="13"/>
  <c r="A45" i="13"/>
  <c r="G45" i="14"/>
  <c r="I45" i="14" s="1"/>
  <c r="E45" i="4"/>
  <c r="C45" i="14"/>
  <c r="A45" i="14"/>
  <c r="G45" i="15"/>
  <c r="I45" i="15" s="1"/>
  <c r="C45" i="15"/>
  <c r="F45" i="4" s="1"/>
  <c r="A45" i="15"/>
  <c r="G45" i="16"/>
  <c r="I45" i="16" s="1"/>
  <c r="G45" i="4"/>
  <c r="C45" i="16"/>
  <c r="A45" i="16"/>
  <c r="G45" i="17"/>
  <c r="C45" i="17"/>
  <c r="A45" i="17"/>
  <c r="G45" i="18"/>
  <c r="C45" i="18"/>
  <c r="A45" i="18"/>
  <c r="G45" i="19"/>
  <c r="I45" i="19" s="1"/>
  <c r="J45" i="4"/>
  <c r="C45" i="19"/>
  <c r="A45" i="19"/>
  <c r="G45" i="20"/>
  <c r="I45" i="20" s="1"/>
  <c r="K45" i="4"/>
  <c r="C45" i="20"/>
  <c r="A45" i="20"/>
  <c r="B45" i="4"/>
  <c r="A48" i="22"/>
  <c r="G48" i="9"/>
  <c r="I48" i="9" s="1"/>
  <c r="B48" i="4"/>
  <c r="C48" i="9"/>
  <c r="A48" i="9"/>
  <c r="G48" i="12"/>
  <c r="I48" i="12" s="1"/>
  <c r="C48" i="4"/>
  <c r="C48" i="12"/>
  <c r="A48" i="12"/>
  <c r="G48" i="13"/>
  <c r="I48" i="13" s="1"/>
  <c r="D48" i="4"/>
  <c r="C48" i="13"/>
  <c r="A48" i="13"/>
  <c r="G48" i="14"/>
  <c r="I48" i="14" s="1"/>
  <c r="C48" i="14"/>
  <c r="A48" i="14"/>
  <c r="G48" i="15"/>
  <c r="I48" i="15" s="1"/>
  <c r="F48" i="4"/>
  <c r="C48" i="15"/>
  <c r="A48" i="15"/>
  <c r="G48" i="16"/>
  <c r="I48" i="16" s="1"/>
  <c r="G48" i="4"/>
  <c r="C48" i="16"/>
  <c r="A48" i="16"/>
  <c r="G48" i="17"/>
  <c r="I48" i="17" s="1"/>
  <c r="H48" i="4"/>
  <c r="C48" i="17"/>
  <c r="A48" i="17"/>
  <c r="G48" i="18"/>
  <c r="I48" i="18" s="1"/>
  <c r="I48" i="4"/>
  <c r="C48" i="18"/>
  <c r="A48" i="18"/>
  <c r="G48" i="19"/>
  <c r="I48" i="19" s="1"/>
  <c r="J48" i="4"/>
  <c r="C48" i="19"/>
  <c r="A48" i="19"/>
  <c r="G48" i="20"/>
  <c r="I48" i="20" s="1"/>
  <c r="K48" i="4"/>
  <c r="C48" i="20"/>
  <c r="A48" i="20"/>
  <c r="I39" i="12" l="1"/>
  <c r="J39" i="12" s="1"/>
  <c r="J39" i="20"/>
  <c r="H39" i="20"/>
  <c r="H39" i="18"/>
  <c r="J39" i="16"/>
  <c r="H39" i="16"/>
  <c r="J39" i="14"/>
  <c r="H39" i="14"/>
  <c r="J39" i="19"/>
  <c r="H39" i="19"/>
  <c r="J39" i="17"/>
  <c r="H39" i="17"/>
  <c r="J39" i="15"/>
  <c r="H39" i="15"/>
  <c r="J39" i="13"/>
  <c r="H39" i="13"/>
  <c r="H39" i="12"/>
  <c r="H39" i="9"/>
  <c r="J38" i="20"/>
  <c r="H38" i="20"/>
  <c r="H38" i="18"/>
  <c r="H38" i="16"/>
  <c r="J38" i="14"/>
  <c r="H38" i="14"/>
  <c r="J38" i="12"/>
  <c r="H38" i="12"/>
  <c r="J38" i="15"/>
  <c r="H38" i="15"/>
  <c r="J38" i="19"/>
  <c r="H38" i="19"/>
  <c r="J38" i="13"/>
  <c r="H38" i="13"/>
  <c r="J38" i="9"/>
  <c r="H38" i="9"/>
  <c r="H38" i="17"/>
  <c r="H45" i="19"/>
  <c r="J45" i="19"/>
  <c r="H45" i="17"/>
  <c r="H45" i="15"/>
  <c r="H45" i="13"/>
  <c r="J45" i="13"/>
  <c r="J45" i="9"/>
  <c r="H45" i="9"/>
  <c r="H45" i="18"/>
  <c r="H45" i="12"/>
  <c r="J45" i="12"/>
  <c r="J45" i="20"/>
  <c r="H45" i="20"/>
  <c r="J45" i="16"/>
  <c r="H45" i="16"/>
  <c r="J45" i="14"/>
  <c r="H45" i="14"/>
  <c r="J48" i="17"/>
  <c r="H48" i="17"/>
  <c r="J48" i="13"/>
  <c r="H48" i="13"/>
  <c r="J48" i="20"/>
  <c r="H48" i="20"/>
  <c r="J48" i="16"/>
  <c r="H48" i="16"/>
  <c r="J48" i="12"/>
  <c r="H48" i="12"/>
  <c r="J48" i="19"/>
  <c r="H48" i="19"/>
  <c r="J48" i="9"/>
  <c r="H48" i="9"/>
  <c r="J48" i="18"/>
  <c r="H48" i="18"/>
  <c r="H48" i="14"/>
  <c r="J48" i="15"/>
  <c r="H48" i="15"/>
  <c r="G44" i="9"/>
  <c r="C44" i="9"/>
  <c r="G44" i="12"/>
  <c r="I44" i="12" s="1"/>
  <c r="C44" i="12"/>
  <c r="G44" i="13"/>
  <c r="C44" i="13"/>
  <c r="G44" i="14"/>
  <c r="C44" i="14"/>
  <c r="G44" i="15"/>
  <c r="C44" i="15"/>
  <c r="G44" i="16"/>
  <c r="C44" i="16"/>
  <c r="G44" i="17"/>
  <c r="C44" i="17"/>
  <c r="G44" i="18"/>
  <c r="I44" i="18" s="1"/>
  <c r="C44" i="18"/>
  <c r="G44" i="19"/>
  <c r="I44" i="19" s="1"/>
  <c r="C44" i="19"/>
  <c r="G44" i="20"/>
  <c r="I44" i="20" s="1"/>
  <c r="C44" i="20"/>
  <c r="A19" i="22"/>
  <c r="G19" i="9"/>
  <c r="C19" i="9"/>
  <c r="A19" i="9"/>
  <c r="G19" i="12"/>
  <c r="I19" i="12" s="1"/>
  <c r="C19" i="4"/>
  <c r="C19" i="12"/>
  <c r="A19" i="12"/>
  <c r="G19" i="13"/>
  <c r="I19" i="13" s="1"/>
  <c r="D19" i="4"/>
  <c r="C19" i="13"/>
  <c r="A19" i="13"/>
  <c r="G19" i="14"/>
  <c r="C19" i="14"/>
  <c r="A19" i="14"/>
  <c r="G19" i="15"/>
  <c r="I19" i="15" s="1"/>
  <c r="F19" i="4"/>
  <c r="C19" i="15"/>
  <c r="A19" i="15"/>
  <c r="G19" i="16"/>
  <c r="I19" i="16" s="1"/>
  <c r="G19" i="4"/>
  <c r="C19" i="16"/>
  <c r="A19" i="16"/>
  <c r="G19" i="17"/>
  <c r="I19" i="17" s="1"/>
  <c r="H19" i="4"/>
  <c r="C19" i="17"/>
  <c r="A19" i="17"/>
  <c r="G19" i="18"/>
  <c r="I19" i="18" s="1"/>
  <c r="I19" i="4"/>
  <c r="C19" i="18"/>
  <c r="A19" i="18"/>
  <c r="G19" i="19"/>
  <c r="I19" i="19" s="1"/>
  <c r="J19" i="4"/>
  <c r="C19" i="19"/>
  <c r="A19" i="19"/>
  <c r="G19" i="20"/>
  <c r="I19" i="20" s="1"/>
  <c r="K19" i="4"/>
  <c r="C19" i="20"/>
  <c r="A19" i="20"/>
  <c r="G22" i="9"/>
  <c r="I22" i="9" s="1"/>
  <c r="C22" i="9"/>
  <c r="G22" i="12"/>
  <c r="I22" i="12" s="1"/>
  <c r="C22" i="4"/>
  <c r="C22" i="12"/>
  <c r="G22" i="13"/>
  <c r="I22" i="13" s="1"/>
  <c r="D22" i="4"/>
  <c r="C22" i="13"/>
  <c r="G22" i="14"/>
  <c r="I22" i="14" s="1"/>
  <c r="E22" i="4"/>
  <c r="C22" i="14"/>
  <c r="G22" i="15"/>
  <c r="I22" i="15" s="1"/>
  <c r="F22" i="4"/>
  <c r="C22" i="15"/>
  <c r="G22" i="16"/>
  <c r="I22" i="16" s="1"/>
  <c r="G22" i="4"/>
  <c r="C22" i="16"/>
  <c r="G22" i="17"/>
  <c r="I22" i="17" s="1"/>
  <c r="H22" i="4"/>
  <c r="C22" i="17"/>
  <c r="G22" i="18"/>
  <c r="I22" i="18" s="1"/>
  <c r="I22" i="4"/>
  <c r="C22" i="18"/>
  <c r="G22" i="19"/>
  <c r="I22" i="19" s="1"/>
  <c r="J22" i="4"/>
  <c r="C22" i="19"/>
  <c r="G22" i="20"/>
  <c r="I22" i="20" s="1"/>
  <c r="K22" i="4"/>
  <c r="C22" i="20"/>
  <c r="A23" i="9"/>
  <c r="K45" i="22" l="1"/>
  <c r="K38" i="22"/>
  <c r="K39" i="22"/>
  <c r="K48" i="22"/>
  <c r="J48" i="22"/>
  <c r="J45" i="22"/>
  <c r="J38" i="22"/>
  <c r="J39" i="22"/>
  <c r="I48" i="22"/>
  <c r="H48" i="22"/>
  <c r="H39" i="22"/>
  <c r="G39" i="22"/>
  <c r="G48" i="22"/>
  <c r="G45" i="22"/>
  <c r="F48" i="22"/>
  <c r="F38" i="22"/>
  <c r="F39" i="22"/>
  <c r="E38" i="22"/>
  <c r="E39" i="22"/>
  <c r="E45" i="22"/>
  <c r="D45" i="22"/>
  <c r="D39" i="22"/>
  <c r="D48" i="22"/>
  <c r="D38" i="22"/>
  <c r="C39" i="22"/>
  <c r="C38" i="22"/>
  <c r="C45" i="22"/>
  <c r="C48" i="22"/>
  <c r="B48" i="22"/>
  <c r="B45" i="22"/>
  <c r="B38" i="22"/>
  <c r="I44" i="15"/>
  <c r="J44" i="15" s="1"/>
  <c r="I44" i="9"/>
  <c r="J44" i="9" s="1"/>
  <c r="I44" i="14"/>
  <c r="J44" i="14" s="1"/>
  <c r="I44" i="16"/>
  <c r="J44" i="16" s="1"/>
  <c r="I44" i="13"/>
  <c r="J44" i="13" s="1"/>
  <c r="J44" i="20"/>
  <c r="H44" i="20"/>
  <c r="J44" i="18"/>
  <c r="H44" i="18"/>
  <c r="J44" i="19"/>
  <c r="H44" i="19"/>
  <c r="H44" i="17"/>
  <c r="H44" i="16"/>
  <c r="H44" i="15"/>
  <c r="H44" i="14"/>
  <c r="H44" i="13"/>
  <c r="H44" i="12"/>
  <c r="H44" i="9"/>
  <c r="J19" i="17"/>
  <c r="H19" i="17"/>
  <c r="J19" i="15"/>
  <c r="H19" i="15"/>
  <c r="J19" i="13"/>
  <c r="H19" i="13"/>
  <c r="H19" i="9"/>
  <c r="H19" i="18"/>
  <c r="J19" i="18"/>
  <c r="H19" i="14"/>
  <c r="J19" i="19"/>
  <c r="H19" i="19"/>
  <c r="J19" i="20"/>
  <c r="H19" i="20"/>
  <c r="H19" i="16"/>
  <c r="J19" i="16"/>
  <c r="H19" i="12"/>
  <c r="J19" i="12"/>
  <c r="H22" i="19"/>
  <c r="J22" i="19"/>
  <c r="H22" i="17"/>
  <c r="J22" i="17"/>
  <c r="H22" i="15"/>
  <c r="J22" i="15"/>
  <c r="H22" i="13"/>
  <c r="J22" i="13"/>
  <c r="H22" i="9"/>
  <c r="J22" i="18"/>
  <c r="H22" i="18"/>
  <c r="J22" i="14"/>
  <c r="H22" i="14"/>
  <c r="J22" i="20"/>
  <c r="H22" i="20"/>
  <c r="J22" i="16"/>
  <c r="H22" i="16"/>
  <c r="J22" i="12"/>
  <c r="H22" i="12"/>
  <c r="A21" i="22"/>
  <c r="G21" i="9"/>
  <c r="C21" i="9"/>
  <c r="A21" i="9"/>
  <c r="G21" i="12"/>
  <c r="C21" i="12"/>
  <c r="A21" i="12"/>
  <c r="G21" i="13"/>
  <c r="C21" i="13"/>
  <c r="A21" i="13"/>
  <c r="G21" i="14"/>
  <c r="C21" i="14"/>
  <c r="A21" i="14"/>
  <c r="G21" i="15"/>
  <c r="C21" i="15"/>
  <c r="A21" i="15"/>
  <c r="G21" i="16"/>
  <c r="C21" i="16"/>
  <c r="A21" i="16"/>
  <c r="G21" i="17"/>
  <c r="C21" i="17"/>
  <c r="A21" i="17"/>
  <c r="G21" i="18"/>
  <c r="C21" i="18"/>
  <c r="A21" i="18"/>
  <c r="G21" i="19"/>
  <c r="C21" i="19"/>
  <c r="A21" i="19"/>
  <c r="G21" i="20"/>
  <c r="C21" i="20"/>
  <c r="A21" i="20"/>
  <c r="G30" i="9"/>
  <c r="G30" i="12"/>
  <c r="I30" i="12" s="1"/>
  <c r="G30" i="13"/>
  <c r="G30" i="14"/>
  <c r="G30" i="15"/>
  <c r="G30" i="16"/>
  <c r="G30" i="17"/>
  <c r="G30" i="18"/>
  <c r="G30" i="19"/>
  <c r="G30" i="20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3" i="11"/>
  <c r="A30" i="9"/>
  <c r="A30" i="20"/>
  <c r="A30" i="19"/>
  <c r="A30" i="18"/>
  <c r="A30" i="17"/>
  <c r="A30" i="16"/>
  <c r="A30" i="15"/>
  <c r="A30" i="14"/>
  <c r="A30" i="13"/>
  <c r="A30" i="12"/>
  <c r="A30" i="22"/>
  <c r="B30" i="4"/>
  <c r="C30" i="9"/>
  <c r="C30" i="12"/>
  <c r="C30" i="4" s="1"/>
  <c r="D30" i="4"/>
  <c r="C30" i="13"/>
  <c r="E30" i="4"/>
  <c r="C30" i="14"/>
  <c r="F30" i="4"/>
  <c r="C30" i="15"/>
  <c r="C30" i="16"/>
  <c r="C30" i="17"/>
  <c r="C30" i="18"/>
  <c r="J30" i="4"/>
  <c r="C30" i="19"/>
  <c r="K30" i="4"/>
  <c r="C30" i="20"/>
  <c r="K19" i="22" l="1"/>
  <c r="K44" i="22"/>
  <c r="K22" i="22"/>
  <c r="J44" i="22"/>
  <c r="J22" i="22"/>
  <c r="J19" i="22"/>
  <c r="I44" i="22"/>
  <c r="I22" i="22"/>
  <c r="I19" i="22"/>
  <c r="H19" i="22"/>
  <c r="H22" i="22"/>
  <c r="G44" i="22"/>
  <c r="G19" i="22"/>
  <c r="G22" i="22"/>
  <c r="F19" i="22"/>
  <c r="F22" i="22"/>
  <c r="F44" i="22"/>
  <c r="E22" i="22"/>
  <c r="E44" i="22"/>
  <c r="D19" i="22"/>
  <c r="D22" i="22"/>
  <c r="D44" i="22"/>
  <c r="C22" i="22"/>
  <c r="C19" i="22"/>
  <c r="B44" i="22"/>
  <c r="I30" i="19"/>
  <c r="J30" i="19" s="1"/>
  <c r="I30" i="9"/>
  <c r="J30" i="9" s="1"/>
  <c r="H30" i="16"/>
  <c r="I30" i="16"/>
  <c r="I30" i="15"/>
  <c r="J30" i="15" s="1"/>
  <c r="I30" i="14"/>
  <c r="J30" i="14" s="1"/>
  <c r="H30" i="13"/>
  <c r="I30" i="13"/>
  <c r="J30" i="13" s="1"/>
  <c r="I30" i="20"/>
  <c r="J30" i="20" s="1"/>
  <c r="H21" i="20"/>
  <c r="H21" i="19"/>
  <c r="H21" i="18"/>
  <c r="H21" i="17"/>
  <c r="H21" i="16"/>
  <c r="H21" i="15"/>
  <c r="H21" i="14"/>
  <c r="H21" i="13"/>
  <c r="H21" i="12"/>
  <c r="H21" i="9"/>
  <c r="H30" i="14"/>
  <c r="H30" i="9"/>
  <c r="H30" i="15"/>
  <c r="H30" i="17"/>
  <c r="H30" i="19"/>
  <c r="J30" i="12"/>
  <c r="H30" i="18"/>
  <c r="H30" i="20"/>
  <c r="H30" i="12"/>
  <c r="A10" i="22"/>
  <c r="A12" i="22"/>
  <c r="A14" i="22"/>
  <c r="A15" i="22"/>
  <c r="A16" i="22"/>
  <c r="A17" i="22"/>
  <c r="A18" i="22"/>
  <c r="A47" i="22"/>
  <c r="G47" i="9"/>
  <c r="C47" i="9"/>
  <c r="A47" i="9"/>
  <c r="G47" i="12"/>
  <c r="C47" i="12"/>
  <c r="A47" i="12"/>
  <c r="G47" i="13"/>
  <c r="C47" i="13"/>
  <c r="A47" i="13"/>
  <c r="G47" i="14"/>
  <c r="C47" i="14"/>
  <c r="A47" i="14"/>
  <c r="G47" i="15"/>
  <c r="C47" i="15"/>
  <c r="A47" i="15"/>
  <c r="G47" i="16"/>
  <c r="C47" i="16"/>
  <c r="A47" i="16"/>
  <c r="G47" i="17"/>
  <c r="C47" i="17"/>
  <c r="A47" i="17"/>
  <c r="G47" i="18"/>
  <c r="C47" i="18"/>
  <c r="A47" i="18"/>
  <c r="G47" i="19"/>
  <c r="I47" i="19" s="1"/>
  <c r="C47" i="19"/>
  <c r="A47" i="19"/>
  <c r="G47" i="20"/>
  <c r="C47" i="20"/>
  <c r="A47" i="20"/>
  <c r="K30" i="22" l="1"/>
  <c r="J30" i="22"/>
  <c r="F30" i="22"/>
  <c r="E30" i="22"/>
  <c r="D30" i="22"/>
  <c r="C30" i="22"/>
  <c r="B30" i="22"/>
  <c r="H47" i="17"/>
  <c r="H47" i="20"/>
  <c r="I47" i="20"/>
  <c r="H47" i="14"/>
  <c r="I47" i="14"/>
  <c r="H47" i="16"/>
  <c r="H47" i="15"/>
  <c r="H47" i="12"/>
  <c r="H47" i="18"/>
  <c r="H47" i="19"/>
  <c r="H47" i="9"/>
  <c r="H47" i="13"/>
  <c r="A1" i="13"/>
  <c r="A1" i="14"/>
  <c r="A1" i="15"/>
  <c r="A1" i="16"/>
  <c r="A1" i="17"/>
  <c r="A1" i="18"/>
  <c r="A1" i="19"/>
  <c r="A1" i="20"/>
  <c r="A10" i="9" l="1"/>
  <c r="A12" i="9"/>
  <c r="A14" i="9"/>
  <c r="A10" i="12"/>
  <c r="A12" i="12"/>
  <c r="A14" i="12"/>
  <c r="A10" i="13"/>
  <c r="A12" i="13"/>
  <c r="A14" i="13"/>
  <c r="A10" i="14"/>
  <c r="A12" i="14"/>
  <c r="A14" i="14"/>
  <c r="A10" i="15"/>
  <c r="A12" i="15"/>
  <c r="A14" i="15"/>
  <c r="A10" i="16"/>
  <c r="A12" i="16"/>
  <c r="A14" i="16"/>
  <c r="A10" i="17"/>
  <c r="A12" i="17"/>
  <c r="A14" i="17"/>
  <c r="A10" i="18"/>
  <c r="A12" i="18"/>
  <c r="A14" i="18"/>
  <c r="A10" i="19"/>
  <c r="A12" i="19"/>
  <c r="A14" i="19"/>
  <c r="A10" i="20"/>
  <c r="A12" i="20"/>
  <c r="A14" i="20"/>
  <c r="K4" i="4"/>
  <c r="J4" i="4"/>
  <c r="I4" i="4"/>
  <c r="H4" i="4"/>
  <c r="G4" i="4"/>
  <c r="F4" i="4"/>
  <c r="E4" i="4"/>
  <c r="D4" i="4"/>
  <c r="C4" i="4"/>
  <c r="B4" i="4"/>
  <c r="K3" i="4"/>
  <c r="J3" i="4"/>
  <c r="I3" i="4"/>
  <c r="H3" i="4"/>
  <c r="G3" i="4"/>
  <c r="F3" i="4"/>
  <c r="E3" i="4"/>
  <c r="D3" i="4"/>
  <c r="C3" i="4"/>
  <c r="B3" i="4"/>
  <c r="A23" i="22"/>
  <c r="G23" i="9"/>
  <c r="C23" i="9"/>
  <c r="G23" i="12"/>
  <c r="C23" i="4"/>
  <c r="C23" i="12"/>
  <c r="A23" i="12"/>
  <c r="G23" i="13"/>
  <c r="I23" i="13" s="1"/>
  <c r="C23" i="13"/>
  <c r="D23" i="4" s="1"/>
  <c r="A23" i="13"/>
  <c r="G23" i="14"/>
  <c r="E23" i="4"/>
  <c r="C23" i="14"/>
  <c r="A23" i="14"/>
  <c r="G23" i="15"/>
  <c r="F23" i="4"/>
  <c r="C23" i="15"/>
  <c r="A23" i="15"/>
  <c r="G23" i="16"/>
  <c r="G23" i="4"/>
  <c r="C23" i="16"/>
  <c r="A23" i="16"/>
  <c r="G23" i="17"/>
  <c r="H23" i="4"/>
  <c r="C23" i="17"/>
  <c r="A23" i="17"/>
  <c r="G23" i="18"/>
  <c r="I23" i="4"/>
  <c r="C23" i="18"/>
  <c r="A23" i="18"/>
  <c r="G23" i="19"/>
  <c r="J23" i="4"/>
  <c r="C23" i="19"/>
  <c r="A23" i="19"/>
  <c r="G23" i="20"/>
  <c r="K23" i="4"/>
  <c r="C23" i="20"/>
  <c r="A23" i="20"/>
  <c r="G10" i="9"/>
  <c r="B10" i="4"/>
  <c r="C10" i="9"/>
  <c r="G10" i="12"/>
  <c r="C10" i="12"/>
  <c r="G10" i="13"/>
  <c r="C10" i="13"/>
  <c r="G10" i="14"/>
  <c r="C10" i="14"/>
  <c r="G10" i="15"/>
  <c r="C10" i="15"/>
  <c r="G10" i="16"/>
  <c r="C10" i="16"/>
  <c r="G10" i="17"/>
  <c r="H10" i="4"/>
  <c r="C10" i="17"/>
  <c r="G10" i="18"/>
  <c r="I10" i="4"/>
  <c r="C10" i="18"/>
  <c r="G10" i="19"/>
  <c r="J10" i="4"/>
  <c r="C10" i="19"/>
  <c r="G10" i="20"/>
  <c r="C10" i="20"/>
  <c r="G46" i="9"/>
  <c r="I46" i="9" s="1"/>
  <c r="C46" i="9"/>
  <c r="A46" i="9"/>
  <c r="G46" i="12"/>
  <c r="C46" i="4"/>
  <c r="C46" i="12"/>
  <c r="A46" i="12"/>
  <c r="G46" i="13"/>
  <c r="D46" i="4"/>
  <c r="C46" i="13"/>
  <c r="A46" i="13"/>
  <c r="G46" i="14"/>
  <c r="E46" i="4"/>
  <c r="C46" i="14"/>
  <c r="A46" i="14"/>
  <c r="G46" i="15"/>
  <c r="F46" i="4"/>
  <c r="C46" i="15"/>
  <c r="A46" i="15"/>
  <c r="G46" i="16"/>
  <c r="G46" i="4"/>
  <c r="C46" i="16"/>
  <c r="A46" i="16"/>
  <c r="G46" i="17"/>
  <c r="H46" i="4"/>
  <c r="C46" i="17"/>
  <c r="A46" i="17"/>
  <c r="G46" i="18"/>
  <c r="I46" i="4"/>
  <c r="C46" i="18"/>
  <c r="A46" i="18"/>
  <c r="G46" i="19"/>
  <c r="J46" i="4"/>
  <c r="C46" i="19"/>
  <c r="A46" i="19"/>
  <c r="G46" i="20"/>
  <c r="K46" i="4"/>
  <c r="C46" i="20"/>
  <c r="A46" i="20"/>
  <c r="G18" i="9"/>
  <c r="C18" i="9"/>
  <c r="A18" i="9"/>
  <c r="G18" i="12"/>
  <c r="C18" i="12"/>
  <c r="A18" i="12"/>
  <c r="G18" i="13"/>
  <c r="C18" i="13"/>
  <c r="A18" i="13"/>
  <c r="G18" i="14"/>
  <c r="C18" i="14"/>
  <c r="A18" i="14"/>
  <c r="G18" i="15"/>
  <c r="C18" i="15"/>
  <c r="A18" i="15"/>
  <c r="G18" i="16"/>
  <c r="C18" i="16"/>
  <c r="A18" i="16"/>
  <c r="G18" i="17"/>
  <c r="C18" i="17"/>
  <c r="A18" i="17"/>
  <c r="G18" i="18"/>
  <c r="C18" i="18"/>
  <c r="A18" i="18"/>
  <c r="G18" i="19"/>
  <c r="C18" i="19"/>
  <c r="A18" i="19"/>
  <c r="G18" i="20"/>
  <c r="C18" i="20"/>
  <c r="D36" i="20" s="1"/>
  <c r="K36" i="4" s="1"/>
  <c r="A18" i="20"/>
  <c r="A24" i="22"/>
  <c r="G24" i="9"/>
  <c r="C24" i="9"/>
  <c r="A24" i="9"/>
  <c r="G24" i="12"/>
  <c r="C24" i="12"/>
  <c r="A24" i="12"/>
  <c r="G24" i="13"/>
  <c r="C24" i="13"/>
  <c r="A24" i="13"/>
  <c r="G24" i="14"/>
  <c r="C24" i="14"/>
  <c r="A24" i="14"/>
  <c r="G24" i="15"/>
  <c r="C24" i="15"/>
  <c r="A24" i="15"/>
  <c r="G24" i="16"/>
  <c r="C24" i="16"/>
  <c r="A24" i="16"/>
  <c r="G24" i="17"/>
  <c r="C24" i="17"/>
  <c r="A24" i="17"/>
  <c r="G24" i="18"/>
  <c r="C24" i="18"/>
  <c r="A24" i="18"/>
  <c r="G24" i="19"/>
  <c r="C24" i="19"/>
  <c r="A24" i="19"/>
  <c r="G24" i="20"/>
  <c r="C24" i="20"/>
  <c r="A24" i="20"/>
  <c r="A49" i="22"/>
  <c r="G49" i="9"/>
  <c r="C49" i="9"/>
  <c r="A49" i="9"/>
  <c r="G49" i="12"/>
  <c r="I49" i="12" s="1"/>
  <c r="C49" i="12"/>
  <c r="A49" i="12"/>
  <c r="G49" i="13"/>
  <c r="C49" i="13"/>
  <c r="A49" i="13"/>
  <c r="G49" i="14"/>
  <c r="C49" i="14"/>
  <c r="A49" i="14"/>
  <c r="G49" i="15"/>
  <c r="C49" i="15"/>
  <c r="A49" i="15"/>
  <c r="G49" i="16"/>
  <c r="C49" i="16"/>
  <c r="A49" i="16"/>
  <c r="G49" i="17"/>
  <c r="C49" i="17"/>
  <c r="A49" i="17"/>
  <c r="G49" i="18"/>
  <c r="I49" i="18" s="1"/>
  <c r="C49" i="18"/>
  <c r="A49" i="18"/>
  <c r="G49" i="19"/>
  <c r="I49" i="19" s="1"/>
  <c r="C49" i="19"/>
  <c r="A49" i="19"/>
  <c r="G49" i="20"/>
  <c r="C49" i="20"/>
  <c r="A49" i="20"/>
  <c r="D24" i="20" l="1"/>
  <c r="K24" i="4" s="1"/>
  <c r="I46" i="19"/>
  <c r="J46" i="19" s="1"/>
  <c r="H18" i="13"/>
  <c r="H49" i="16"/>
  <c r="H24" i="13"/>
  <c r="I24" i="13"/>
  <c r="J24" i="13" s="1"/>
  <c r="H18" i="18"/>
  <c r="I24" i="14"/>
  <c r="J24" i="14" s="1"/>
  <c r="H49" i="14"/>
  <c r="I49" i="14"/>
  <c r="I24" i="19"/>
  <c r="J24" i="19" s="1"/>
  <c r="I24" i="16"/>
  <c r="J24" i="16" s="1"/>
  <c r="I24" i="18"/>
  <c r="J24" i="18" s="1"/>
  <c r="I46" i="20"/>
  <c r="J46" i="20" s="1"/>
  <c r="I46" i="18"/>
  <c r="J46" i="18" s="1"/>
  <c r="H46" i="16"/>
  <c r="I46" i="16"/>
  <c r="J46" i="16" s="1"/>
  <c r="I46" i="14"/>
  <c r="J46" i="14" s="1"/>
  <c r="I46" i="12"/>
  <c r="J46" i="12" s="1"/>
  <c r="I23" i="12"/>
  <c r="J23" i="12" s="1"/>
  <c r="H18" i="20"/>
  <c r="I36" i="20" s="1"/>
  <c r="J36" i="20" s="1"/>
  <c r="I23" i="20"/>
  <c r="J23" i="20" s="1"/>
  <c r="I23" i="18"/>
  <c r="J23" i="18" s="1"/>
  <c r="H23" i="16"/>
  <c r="I23" i="16"/>
  <c r="J23" i="16" s="1"/>
  <c r="I23" i="14"/>
  <c r="J23" i="14" s="1"/>
  <c r="H24" i="15"/>
  <c r="I24" i="15"/>
  <c r="J24" i="15" s="1"/>
  <c r="I49" i="15"/>
  <c r="J49" i="15" s="1"/>
  <c r="H24" i="20"/>
  <c r="I24" i="20" s="1"/>
  <c r="J24" i="20" s="1"/>
  <c r="H23" i="9"/>
  <c r="I23" i="9"/>
  <c r="H24" i="17"/>
  <c r="I24" i="17"/>
  <c r="J24" i="17" s="1"/>
  <c r="I46" i="17"/>
  <c r="J46" i="17" s="1"/>
  <c r="H46" i="15"/>
  <c r="I46" i="15"/>
  <c r="J46" i="15" s="1"/>
  <c r="H46" i="13"/>
  <c r="I46" i="13"/>
  <c r="J46" i="13" s="1"/>
  <c r="H23" i="19"/>
  <c r="I23" i="19"/>
  <c r="J23" i="19" s="1"/>
  <c r="I23" i="17"/>
  <c r="J23" i="17" s="1"/>
  <c r="H23" i="15"/>
  <c r="I23" i="15"/>
  <c r="J23" i="15" s="1"/>
  <c r="H18" i="16"/>
  <c r="H18" i="15"/>
  <c r="H49" i="13"/>
  <c r="I10" i="19"/>
  <c r="J10" i="19" s="1"/>
  <c r="H10" i="16"/>
  <c r="H10" i="13"/>
  <c r="I10" i="18"/>
  <c r="J10" i="18" s="1"/>
  <c r="H10" i="15"/>
  <c r="I10" i="17"/>
  <c r="J10" i="17" s="1"/>
  <c r="H10" i="14"/>
  <c r="I10" i="9"/>
  <c r="J10" i="9" s="1"/>
  <c r="H23" i="17"/>
  <c r="E24" i="4"/>
  <c r="D24" i="4"/>
  <c r="J24" i="4"/>
  <c r="H24" i="4"/>
  <c r="G24" i="4"/>
  <c r="F24" i="4"/>
  <c r="I24" i="4"/>
  <c r="H49" i="18"/>
  <c r="H24" i="16"/>
  <c r="H24" i="14"/>
  <c r="H23" i="14"/>
  <c r="H24" i="18"/>
  <c r="H23" i="20"/>
  <c r="F49" i="4"/>
  <c r="H23" i="12"/>
  <c r="H46" i="14"/>
  <c r="H10" i="17"/>
  <c r="H18" i="17"/>
  <c r="H18" i="14"/>
  <c r="H18" i="12"/>
  <c r="H49" i="15"/>
  <c r="H49" i="20"/>
  <c r="H23" i="18"/>
  <c r="H23" i="13"/>
  <c r="J23" i="13" s="1"/>
  <c r="H10" i="18"/>
  <c r="H10" i="19"/>
  <c r="H10" i="9"/>
  <c r="H10" i="20"/>
  <c r="H10" i="12"/>
  <c r="H46" i="17"/>
  <c r="H46" i="18"/>
  <c r="H46" i="19"/>
  <c r="H46" i="9"/>
  <c r="H46" i="20"/>
  <c r="H46" i="12"/>
  <c r="H18" i="19"/>
  <c r="H18" i="9"/>
  <c r="H24" i="19"/>
  <c r="H24" i="9"/>
  <c r="H24" i="12"/>
  <c r="H49" i="17"/>
  <c r="H49" i="19"/>
  <c r="H49" i="9"/>
  <c r="H49" i="12"/>
  <c r="G14" i="9"/>
  <c r="C14" i="9"/>
  <c r="G14" i="12"/>
  <c r="C14" i="12"/>
  <c r="G14" i="13"/>
  <c r="D14" i="4"/>
  <c r="C14" i="13"/>
  <c r="G14" i="14"/>
  <c r="E14" i="4"/>
  <c r="C14" i="14"/>
  <c r="G14" i="15"/>
  <c r="C14" i="15"/>
  <c r="F14" i="4" s="1"/>
  <c r="G14" i="16"/>
  <c r="G14" i="4"/>
  <c r="C14" i="16"/>
  <c r="G14" i="17"/>
  <c r="I14" i="17" s="1"/>
  <c r="C14" i="17"/>
  <c r="G14" i="18"/>
  <c r="I14" i="4"/>
  <c r="C14" i="18"/>
  <c r="G14" i="19"/>
  <c r="J14" i="4"/>
  <c r="C14" i="19"/>
  <c r="G14" i="20"/>
  <c r="K14" i="4"/>
  <c r="C14" i="20"/>
  <c r="K23" i="22" l="1"/>
  <c r="K46" i="22"/>
  <c r="K36" i="22"/>
  <c r="K24" i="22"/>
  <c r="J10" i="22"/>
  <c r="J24" i="22"/>
  <c r="J46" i="22"/>
  <c r="J23" i="22"/>
  <c r="I46" i="22"/>
  <c r="I24" i="22"/>
  <c r="I23" i="22"/>
  <c r="I10" i="22"/>
  <c r="H46" i="22"/>
  <c r="H23" i="22"/>
  <c r="H24" i="22"/>
  <c r="H10" i="22"/>
  <c r="G23" i="22"/>
  <c r="G24" i="22"/>
  <c r="G46" i="22"/>
  <c r="F46" i="22"/>
  <c r="F49" i="22"/>
  <c r="F24" i="22"/>
  <c r="F23" i="22"/>
  <c r="E24" i="22"/>
  <c r="E23" i="22"/>
  <c r="E46" i="22"/>
  <c r="D46" i="22"/>
  <c r="D24" i="22"/>
  <c r="D23" i="22"/>
  <c r="C23" i="22"/>
  <c r="C46" i="22"/>
  <c r="B10" i="22"/>
  <c r="H14" i="19"/>
  <c r="I14" i="19"/>
  <c r="J14" i="19" s="1"/>
  <c r="H14" i="16"/>
  <c r="I14" i="16"/>
  <c r="J14" i="16" s="1"/>
  <c r="I14" i="13"/>
  <c r="J14" i="13" s="1"/>
  <c r="H14" i="15"/>
  <c r="I14" i="15"/>
  <c r="J14" i="15" s="1"/>
  <c r="H14" i="12"/>
  <c r="I14" i="12"/>
  <c r="H14" i="18"/>
  <c r="I14" i="18"/>
  <c r="J14" i="18" s="1"/>
  <c r="H14" i="9"/>
  <c r="I14" i="9"/>
  <c r="H14" i="20"/>
  <c r="I14" i="20"/>
  <c r="J14" i="20" s="1"/>
  <c r="I14" i="14"/>
  <c r="J14" i="14" s="1"/>
  <c r="H14" i="17"/>
  <c r="H14" i="13"/>
  <c r="H14" i="14"/>
  <c r="A31" i="22"/>
  <c r="A31" i="9"/>
  <c r="A31" i="12"/>
  <c r="A31" i="13"/>
  <c r="A31" i="14"/>
  <c r="A31" i="15"/>
  <c r="G30" i="4"/>
  <c r="A31" i="16"/>
  <c r="A31" i="17"/>
  <c r="A31" i="18"/>
  <c r="A31" i="19"/>
  <c r="A31" i="20"/>
  <c r="K14" i="22" l="1"/>
  <c r="J14" i="22"/>
  <c r="I14" i="22"/>
  <c r="G14" i="22"/>
  <c r="F14" i="22"/>
  <c r="E14" i="22"/>
  <c r="D14" i="22"/>
  <c r="G8" i="15"/>
  <c r="G12" i="15"/>
  <c r="G15" i="15"/>
  <c r="G16" i="15"/>
  <c r="G17" i="15"/>
  <c r="I17" i="15" s="1"/>
  <c r="G20" i="15"/>
  <c r="I20" i="15" s="1"/>
  <c r="G37" i="15"/>
  <c r="G41" i="15"/>
  <c r="G42" i="15"/>
  <c r="G12" i="12" l="1"/>
  <c r="C12" i="12"/>
  <c r="G12" i="13"/>
  <c r="C12" i="13"/>
  <c r="G12" i="14"/>
  <c r="C12" i="14"/>
  <c r="H12" i="15"/>
  <c r="C12" i="15"/>
  <c r="G12" i="16"/>
  <c r="C12" i="16"/>
  <c r="D6" i="16" s="1"/>
  <c r="G6" i="4" s="1"/>
  <c r="G12" i="17"/>
  <c r="C12" i="17"/>
  <c r="G12" i="18"/>
  <c r="C12" i="18"/>
  <c r="G12" i="19"/>
  <c r="C12" i="19"/>
  <c r="G12" i="20"/>
  <c r="C12" i="20"/>
  <c r="G12" i="9"/>
  <c r="C12" i="9"/>
  <c r="H12" i="19" l="1"/>
  <c r="H12" i="14"/>
  <c r="H12" i="20"/>
  <c r="H12" i="18"/>
  <c r="H12" i="12"/>
  <c r="H12" i="16"/>
  <c r="H12" i="9"/>
  <c r="H12" i="17"/>
  <c r="H12" i="13"/>
  <c r="A57" i="22"/>
  <c r="A41" i="22"/>
  <c r="A57" i="9"/>
  <c r="C57" i="9"/>
  <c r="G57" i="9"/>
  <c r="A57" i="12"/>
  <c r="C57" i="12"/>
  <c r="G57" i="12"/>
  <c r="A57" i="13"/>
  <c r="C57" i="13"/>
  <c r="G57" i="13"/>
  <c r="A57" i="14"/>
  <c r="C57" i="14"/>
  <c r="G57" i="14"/>
  <c r="A57" i="15"/>
  <c r="C57" i="15"/>
  <c r="G57" i="15"/>
  <c r="A57" i="16"/>
  <c r="C57" i="16"/>
  <c r="G57" i="16"/>
  <c r="A57" i="17"/>
  <c r="C57" i="17"/>
  <c r="G57" i="17"/>
  <c r="A57" i="18"/>
  <c r="C57" i="18"/>
  <c r="I57" i="4"/>
  <c r="G57" i="18"/>
  <c r="A57" i="19"/>
  <c r="C57" i="19"/>
  <c r="J57" i="4"/>
  <c r="G57" i="19"/>
  <c r="A57" i="20"/>
  <c r="C57" i="20"/>
  <c r="K57" i="4"/>
  <c r="G57" i="20"/>
  <c r="A41" i="9"/>
  <c r="C41" i="9"/>
  <c r="G41" i="9"/>
  <c r="A41" i="12"/>
  <c r="G41" i="12"/>
  <c r="H41" i="12" s="1"/>
  <c r="A41" i="13"/>
  <c r="C41" i="13"/>
  <c r="G41" i="13"/>
  <c r="A41" i="14"/>
  <c r="C41" i="14"/>
  <c r="G41" i="14"/>
  <c r="A41" i="15"/>
  <c r="C41" i="15"/>
  <c r="H41" i="15"/>
  <c r="A41" i="16"/>
  <c r="C41" i="16"/>
  <c r="G41" i="16"/>
  <c r="A41" i="17"/>
  <c r="C41" i="17"/>
  <c r="G41" i="17"/>
  <c r="A41" i="18"/>
  <c r="C41" i="18"/>
  <c r="G41" i="18"/>
  <c r="A41" i="19"/>
  <c r="C41" i="19"/>
  <c r="G41" i="19"/>
  <c r="C41" i="20"/>
  <c r="G41" i="20"/>
  <c r="H41" i="19" l="1"/>
  <c r="H41" i="14"/>
  <c r="H41" i="18"/>
  <c r="H41" i="9"/>
  <c r="H41" i="13"/>
  <c r="H41" i="17"/>
  <c r="H57" i="14"/>
  <c r="I57" i="14"/>
  <c r="H57" i="13"/>
  <c r="H57" i="15"/>
  <c r="H57" i="18"/>
  <c r="I57" i="18"/>
  <c r="J57" i="18" s="1"/>
  <c r="H57" i="19"/>
  <c r="I57" i="19"/>
  <c r="J57" i="19" s="1"/>
  <c r="H57" i="17"/>
  <c r="I57" i="17"/>
  <c r="H57" i="16"/>
  <c r="I57" i="16"/>
  <c r="H57" i="20"/>
  <c r="I57" i="20"/>
  <c r="J57" i="20" s="1"/>
  <c r="H57" i="9"/>
  <c r="H57" i="12"/>
  <c r="H41" i="16"/>
  <c r="H41" i="20"/>
  <c r="K57" i="22" l="1"/>
  <c r="J57" i="22"/>
  <c r="I57" i="22"/>
  <c r="A60" i="12"/>
  <c r="A59" i="12"/>
  <c r="A58" i="12"/>
  <c r="A56" i="12"/>
  <c r="A55" i="12"/>
  <c r="A54" i="12"/>
  <c r="A53" i="12"/>
  <c r="A52" i="12"/>
  <c r="A51" i="12"/>
  <c r="A50" i="12"/>
  <c r="A37" i="12"/>
  <c r="A17" i="12"/>
  <c r="A16" i="12"/>
  <c r="A15" i="12"/>
  <c r="A8" i="12"/>
  <c r="A5" i="12"/>
  <c r="A60" i="13"/>
  <c r="A59" i="13"/>
  <c r="A58" i="13"/>
  <c r="A56" i="13"/>
  <c r="A55" i="13"/>
  <c r="A54" i="13"/>
  <c r="A53" i="13"/>
  <c r="A52" i="13"/>
  <c r="A51" i="13"/>
  <c r="A50" i="13"/>
  <c r="A37" i="13"/>
  <c r="A17" i="13"/>
  <c r="A16" i="13"/>
  <c r="A15" i="13"/>
  <c r="A8" i="13"/>
  <c r="A5" i="13"/>
  <c r="A60" i="14"/>
  <c r="A59" i="14"/>
  <c r="A58" i="14"/>
  <c r="A56" i="14"/>
  <c r="A55" i="14"/>
  <c r="A54" i="14"/>
  <c r="A53" i="14"/>
  <c r="A52" i="14"/>
  <c r="A51" i="14"/>
  <c r="A50" i="14"/>
  <c r="A37" i="14"/>
  <c r="A17" i="14"/>
  <c r="A16" i="14"/>
  <c r="A15" i="14"/>
  <c r="A8" i="14"/>
  <c r="A5" i="14"/>
  <c r="A60" i="15"/>
  <c r="A59" i="15"/>
  <c r="A58" i="15"/>
  <c r="A56" i="15"/>
  <c r="A55" i="15"/>
  <c r="A54" i="15"/>
  <c r="A53" i="15"/>
  <c r="A52" i="15"/>
  <c r="A51" i="15"/>
  <c r="A50" i="15"/>
  <c r="A37" i="15"/>
  <c r="A17" i="15"/>
  <c r="A16" i="15"/>
  <c r="A15" i="15"/>
  <c r="A8" i="15"/>
  <c r="A5" i="15"/>
  <c r="A60" i="16"/>
  <c r="A59" i="16"/>
  <c r="A58" i="16"/>
  <c r="A56" i="16"/>
  <c r="A55" i="16"/>
  <c r="A54" i="16"/>
  <c r="A53" i="16"/>
  <c r="A52" i="16"/>
  <c r="A51" i="16"/>
  <c r="A50" i="16"/>
  <c r="A37" i="16"/>
  <c r="A17" i="16"/>
  <c r="A16" i="16"/>
  <c r="A15" i="16"/>
  <c r="A8" i="16"/>
  <c r="A5" i="16"/>
  <c r="A60" i="17"/>
  <c r="A59" i="17"/>
  <c r="A58" i="17"/>
  <c r="A56" i="17"/>
  <c r="A55" i="17"/>
  <c r="A54" i="17"/>
  <c r="A53" i="17"/>
  <c r="A52" i="17"/>
  <c r="A51" i="17"/>
  <c r="A50" i="17"/>
  <c r="A37" i="17"/>
  <c r="A17" i="17"/>
  <c r="A16" i="17"/>
  <c r="A15" i="17"/>
  <c r="A8" i="17"/>
  <c r="A5" i="17"/>
  <c r="A60" i="18"/>
  <c r="A59" i="18"/>
  <c r="A58" i="18"/>
  <c r="A56" i="18"/>
  <c r="A55" i="18"/>
  <c r="A54" i="18"/>
  <c r="A53" i="18"/>
  <c r="A52" i="18"/>
  <c r="A51" i="18"/>
  <c r="A50" i="18"/>
  <c r="A37" i="18"/>
  <c r="A17" i="18"/>
  <c r="A16" i="18"/>
  <c r="A15" i="18"/>
  <c r="A8" i="18"/>
  <c r="A5" i="18"/>
  <c r="A60" i="19"/>
  <c r="A59" i="19"/>
  <c r="A58" i="19"/>
  <c r="A56" i="19"/>
  <c r="A55" i="19"/>
  <c r="A54" i="19"/>
  <c r="A53" i="19"/>
  <c r="A52" i="19"/>
  <c r="A51" i="19"/>
  <c r="A50" i="19"/>
  <c r="A37" i="19"/>
  <c r="A17" i="19"/>
  <c r="A16" i="19"/>
  <c r="A15" i="19"/>
  <c r="A8" i="19"/>
  <c r="A5" i="19"/>
  <c r="A60" i="20"/>
  <c r="A59" i="20"/>
  <c r="A58" i="20"/>
  <c r="A56" i="20"/>
  <c r="A55" i="20"/>
  <c r="A54" i="20"/>
  <c r="A53" i="20"/>
  <c r="A52" i="20"/>
  <c r="A51" i="20"/>
  <c r="A50" i="20"/>
  <c r="A17" i="20"/>
  <c r="A16" i="20"/>
  <c r="A15" i="20"/>
  <c r="A8" i="20"/>
  <c r="A5" i="20"/>
  <c r="A60" i="9"/>
  <c r="A59" i="9"/>
  <c r="A58" i="9"/>
  <c r="A56" i="9"/>
  <c r="A55" i="9"/>
  <c r="A54" i="9"/>
  <c r="A53" i="9"/>
  <c r="A52" i="9"/>
  <c r="A51" i="9"/>
  <c r="A50" i="9"/>
  <c r="A37" i="9"/>
  <c r="A17" i="9"/>
  <c r="A16" i="9"/>
  <c r="A15" i="9"/>
  <c r="A8" i="9"/>
  <c r="A5" i="9"/>
  <c r="A5" i="22"/>
  <c r="A8" i="22"/>
  <c r="A37" i="22"/>
  <c r="A42" i="22"/>
  <c r="A50" i="22"/>
  <c r="A51" i="22"/>
  <c r="A52" i="22"/>
  <c r="A53" i="22"/>
  <c r="A54" i="22"/>
  <c r="A59" i="22"/>
  <c r="A60" i="22"/>
  <c r="I4" i="22" l="1"/>
  <c r="J4" i="22"/>
  <c r="G50" i="9"/>
  <c r="C50" i="9"/>
  <c r="G50" i="12"/>
  <c r="I50" i="12" s="1"/>
  <c r="C50" i="12"/>
  <c r="G50" i="13"/>
  <c r="C50" i="13"/>
  <c r="D50" i="13" s="1"/>
  <c r="G50" i="14"/>
  <c r="I50" i="14" s="1"/>
  <c r="C50" i="14"/>
  <c r="G50" i="15"/>
  <c r="F50" i="4"/>
  <c r="C50" i="15"/>
  <c r="G50" i="16"/>
  <c r="G50" i="4"/>
  <c r="C50" i="16"/>
  <c r="G50" i="17"/>
  <c r="C50" i="17"/>
  <c r="G50" i="18"/>
  <c r="I50" i="18" s="1"/>
  <c r="C50" i="18"/>
  <c r="G50" i="19"/>
  <c r="J50" i="4"/>
  <c r="C50" i="19"/>
  <c r="G50" i="20"/>
  <c r="I50" i="20" s="1"/>
  <c r="C50" i="20"/>
  <c r="H50" i="17" l="1"/>
  <c r="I50" i="17"/>
  <c r="H50" i="13"/>
  <c r="H50" i="19"/>
  <c r="I50" i="19"/>
  <c r="J50" i="19" s="1"/>
  <c r="H50" i="15"/>
  <c r="I50" i="15"/>
  <c r="J50" i="15" s="1"/>
  <c r="H50" i="9"/>
  <c r="I50" i="9"/>
  <c r="I50" i="16"/>
  <c r="J50" i="16" s="1"/>
  <c r="H50" i="20"/>
  <c r="H50" i="18"/>
  <c r="H50" i="16"/>
  <c r="H50" i="14"/>
  <c r="H50" i="12"/>
  <c r="J50" i="22" l="1"/>
  <c r="G50" i="22"/>
  <c r="F50" i="22"/>
  <c r="K4" i="22"/>
  <c r="H4" i="22"/>
  <c r="F4" i="22"/>
  <c r="E4" i="22"/>
  <c r="D4" i="22"/>
  <c r="C4" i="22"/>
  <c r="B4" i="22"/>
  <c r="E3" i="22"/>
  <c r="D3" i="22"/>
  <c r="C3" i="22"/>
  <c r="B3" i="22"/>
  <c r="C54" i="4"/>
  <c r="C52" i="4"/>
  <c r="C17" i="4"/>
  <c r="D60" i="13"/>
  <c r="D60" i="4" s="1"/>
  <c r="D54" i="4"/>
  <c r="D53" i="4"/>
  <c r="D52" i="4"/>
  <c r="D17" i="4"/>
  <c r="E58" i="4"/>
  <c r="E54" i="4"/>
  <c r="E53" i="4"/>
  <c r="E17" i="4"/>
  <c r="D60" i="15"/>
  <c r="F60" i="4" s="1"/>
  <c r="F58" i="4"/>
  <c r="F54" i="4"/>
  <c r="F53" i="4"/>
  <c r="F17" i="4"/>
  <c r="D60" i="16"/>
  <c r="G60" i="4" s="1"/>
  <c r="G58" i="4"/>
  <c r="G54" i="4"/>
  <c r="G53" i="4"/>
  <c r="G52" i="4"/>
  <c r="D60" i="17"/>
  <c r="H60" i="4" s="1"/>
  <c r="H58" i="4"/>
  <c r="H54" i="4"/>
  <c r="H52" i="4"/>
  <c r="I52" i="4"/>
  <c r="D60" i="19"/>
  <c r="J60" i="4" s="1"/>
  <c r="J58" i="4"/>
  <c r="J56" i="4"/>
  <c r="J54" i="4"/>
  <c r="J53" i="4"/>
  <c r="J52" i="4"/>
  <c r="J17" i="4"/>
  <c r="J16" i="4"/>
  <c r="K52" i="4"/>
  <c r="D60" i="9"/>
  <c r="B60" i="4" s="1"/>
  <c r="C5" i="4"/>
  <c r="E5" i="4"/>
  <c r="F5" i="4"/>
  <c r="G5" i="4"/>
  <c r="I5" i="4"/>
  <c r="J5" i="4"/>
  <c r="K5" i="4"/>
  <c r="G60" i="20"/>
  <c r="C60" i="20"/>
  <c r="G59" i="20"/>
  <c r="C59" i="20"/>
  <c r="D59" i="20" s="1"/>
  <c r="K59" i="4" s="1"/>
  <c r="G58" i="20"/>
  <c r="I58" i="20" s="1"/>
  <c r="C58" i="20"/>
  <c r="G56" i="20"/>
  <c r="C56" i="20"/>
  <c r="K56" i="4" s="1"/>
  <c r="G55" i="20"/>
  <c r="C55" i="20"/>
  <c r="G54" i="20"/>
  <c r="C54" i="20"/>
  <c r="G53" i="20"/>
  <c r="I53" i="20" s="1"/>
  <c r="C53" i="20"/>
  <c r="K53" i="4" s="1"/>
  <c r="G52" i="20"/>
  <c r="C52" i="20"/>
  <c r="G51" i="20"/>
  <c r="I51" i="20" s="1"/>
  <c r="C51" i="20"/>
  <c r="K51" i="4" s="1"/>
  <c r="G42" i="20"/>
  <c r="I42" i="20" s="1"/>
  <c r="C42" i="20"/>
  <c r="G37" i="20"/>
  <c r="C37" i="20"/>
  <c r="G20" i="20"/>
  <c r="C20" i="20"/>
  <c r="K47" i="4" s="1"/>
  <c r="G17" i="20"/>
  <c r="I17" i="20" s="1"/>
  <c r="C17" i="20"/>
  <c r="G16" i="20"/>
  <c r="C16" i="20"/>
  <c r="G15" i="20"/>
  <c r="I15" i="20" s="1"/>
  <c r="C15" i="20"/>
  <c r="G8" i="20"/>
  <c r="I8" i="20" s="1"/>
  <c r="J8" i="20" s="1"/>
  <c r="C8" i="20"/>
  <c r="G5" i="20"/>
  <c r="C5" i="20"/>
  <c r="G60" i="19"/>
  <c r="C60" i="19"/>
  <c r="G59" i="19"/>
  <c r="C59" i="19"/>
  <c r="D59" i="19" s="1"/>
  <c r="J59" i="4" s="1"/>
  <c r="G58" i="19"/>
  <c r="C58" i="19"/>
  <c r="G56" i="19"/>
  <c r="C56" i="19"/>
  <c r="G55" i="19"/>
  <c r="C55" i="19"/>
  <c r="G54" i="19"/>
  <c r="C54" i="19"/>
  <c r="G53" i="19"/>
  <c r="C53" i="19"/>
  <c r="G52" i="19"/>
  <c r="C52" i="19"/>
  <c r="G51" i="19"/>
  <c r="I51" i="19" s="1"/>
  <c r="C51" i="19"/>
  <c r="J51" i="4" s="1"/>
  <c r="G42" i="19"/>
  <c r="I42" i="19" s="1"/>
  <c r="C42" i="19"/>
  <c r="G37" i="19"/>
  <c r="C37" i="19"/>
  <c r="G20" i="19"/>
  <c r="C20" i="19"/>
  <c r="G17" i="19"/>
  <c r="C17" i="19"/>
  <c r="G16" i="19"/>
  <c r="C16" i="19"/>
  <c r="G15" i="19"/>
  <c r="I15" i="19" s="1"/>
  <c r="C15" i="19"/>
  <c r="J15" i="4" s="1"/>
  <c r="G8" i="19"/>
  <c r="C8" i="19"/>
  <c r="G5" i="19"/>
  <c r="C5" i="19"/>
  <c r="D6" i="19" s="1"/>
  <c r="J6" i="4" s="1"/>
  <c r="G60" i="18"/>
  <c r="I60" i="18" s="1"/>
  <c r="C60" i="18"/>
  <c r="G59" i="18"/>
  <c r="C59" i="18"/>
  <c r="D59" i="18" s="1"/>
  <c r="I59" i="4" s="1"/>
  <c r="G58" i="18"/>
  <c r="C58" i="18"/>
  <c r="G56" i="18"/>
  <c r="C56" i="18"/>
  <c r="G55" i="18"/>
  <c r="C55" i="18"/>
  <c r="G54" i="18"/>
  <c r="I54" i="18" s="1"/>
  <c r="C54" i="18"/>
  <c r="G53" i="18"/>
  <c r="I53" i="18" s="1"/>
  <c r="C53" i="18"/>
  <c r="G52" i="18"/>
  <c r="C52" i="18"/>
  <c r="G51" i="18"/>
  <c r="I51" i="18" s="1"/>
  <c r="C51" i="18"/>
  <c r="I51" i="4" s="1"/>
  <c r="G42" i="18"/>
  <c r="I42" i="18" s="1"/>
  <c r="C42" i="18"/>
  <c r="G37" i="18"/>
  <c r="I37" i="18" s="1"/>
  <c r="C37" i="18"/>
  <c r="G20" i="18"/>
  <c r="C20" i="18"/>
  <c r="G17" i="18"/>
  <c r="C17" i="18"/>
  <c r="G16" i="18"/>
  <c r="C16" i="18"/>
  <c r="G15" i="18"/>
  <c r="I15" i="18" s="1"/>
  <c r="C15" i="18"/>
  <c r="G8" i="18"/>
  <c r="C8" i="18"/>
  <c r="G5" i="18"/>
  <c r="C5" i="18"/>
  <c r="G60" i="17"/>
  <c r="C60" i="17"/>
  <c r="G59" i="17"/>
  <c r="C59" i="17"/>
  <c r="D59" i="17" s="1"/>
  <c r="H59" i="4" s="1"/>
  <c r="G58" i="17"/>
  <c r="C58" i="17"/>
  <c r="G56" i="17"/>
  <c r="C56" i="17"/>
  <c r="G55" i="17"/>
  <c r="C55" i="17"/>
  <c r="G54" i="17"/>
  <c r="C54" i="17"/>
  <c r="G53" i="17"/>
  <c r="I53" i="17" s="1"/>
  <c r="C53" i="17"/>
  <c r="H53" i="4" s="1"/>
  <c r="G52" i="17"/>
  <c r="C52" i="17"/>
  <c r="G51" i="17"/>
  <c r="I51" i="17" s="1"/>
  <c r="C51" i="17"/>
  <c r="H51" i="4" s="1"/>
  <c r="G42" i="17"/>
  <c r="C42" i="17"/>
  <c r="D31" i="17" s="1"/>
  <c r="H31" i="4" s="1"/>
  <c r="L31" i="4" s="1"/>
  <c r="G37" i="17"/>
  <c r="I37" i="17" s="1"/>
  <c r="C37" i="17"/>
  <c r="G20" i="17"/>
  <c r="C20" i="17"/>
  <c r="G17" i="17"/>
  <c r="C17" i="17"/>
  <c r="H17" i="4" s="1"/>
  <c r="G16" i="17"/>
  <c r="C16" i="17"/>
  <c r="G15" i="17"/>
  <c r="C15" i="17"/>
  <c r="G8" i="17"/>
  <c r="C8" i="17"/>
  <c r="G5" i="17"/>
  <c r="C5" i="17"/>
  <c r="G60" i="16"/>
  <c r="C60" i="16"/>
  <c r="G59" i="16"/>
  <c r="C59" i="16"/>
  <c r="D59" i="16" s="1"/>
  <c r="G59" i="4" s="1"/>
  <c r="G58" i="16"/>
  <c r="C58" i="16"/>
  <c r="G56" i="16"/>
  <c r="C56" i="16"/>
  <c r="G55" i="16"/>
  <c r="C55" i="16"/>
  <c r="G54" i="16"/>
  <c r="C54" i="16"/>
  <c r="G53" i="16"/>
  <c r="I53" i="16" s="1"/>
  <c r="C53" i="16"/>
  <c r="G52" i="16"/>
  <c r="C52" i="16"/>
  <c r="G51" i="16"/>
  <c r="I51" i="16" s="1"/>
  <c r="C51" i="16"/>
  <c r="G51" i="4" s="1"/>
  <c r="G42" i="16"/>
  <c r="C42" i="16"/>
  <c r="G37" i="16"/>
  <c r="C37" i="16"/>
  <c r="G20" i="16"/>
  <c r="C20" i="16"/>
  <c r="G17" i="16"/>
  <c r="C17" i="16"/>
  <c r="G16" i="16"/>
  <c r="C16" i="16"/>
  <c r="G15" i="16"/>
  <c r="I15" i="16" s="1"/>
  <c r="C15" i="16"/>
  <c r="G8" i="16"/>
  <c r="C8" i="16"/>
  <c r="G5" i="16"/>
  <c r="C5" i="16"/>
  <c r="C59" i="12"/>
  <c r="D59" i="12" s="1"/>
  <c r="C59" i="4" s="1"/>
  <c r="G59" i="12"/>
  <c r="C59" i="13"/>
  <c r="G59" i="13"/>
  <c r="C59" i="14"/>
  <c r="D59" i="14" s="1"/>
  <c r="E59" i="4" s="1"/>
  <c r="G59" i="14"/>
  <c r="C59" i="15"/>
  <c r="D59" i="15" s="1"/>
  <c r="G59" i="15"/>
  <c r="C59" i="9"/>
  <c r="D59" i="9" s="1"/>
  <c r="B59" i="4" s="1"/>
  <c r="G59" i="9"/>
  <c r="G16" i="14"/>
  <c r="G56" i="12"/>
  <c r="I56" i="12" s="1"/>
  <c r="D43" i="18" l="1"/>
  <c r="I43" i="4" s="1"/>
  <c r="D29" i="17"/>
  <c r="H29" i="4" s="1"/>
  <c r="D29" i="20"/>
  <c r="K29" i="4" s="1"/>
  <c r="D37" i="19"/>
  <c r="D16" i="16"/>
  <c r="G16" i="4" s="1"/>
  <c r="D38" i="16"/>
  <c r="G38" i="4" s="1"/>
  <c r="D29" i="16"/>
  <c r="G29" i="4" s="1"/>
  <c r="D20" i="19"/>
  <c r="J20" i="4" s="1"/>
  <c r="D21" i="19"/>
  <c r="J21" i="4" s="1"/>
  <c r="D43" i="19"/>
  <c r="J43" i="4" s="1"/>
  <c r="D41" i="19"/>
  <c r="J41" i="4" s="1"/>
  <c r="D36" i="19"/>
  <c r="J36" i="4" s="1"/>
  <c r="D43" i="20"/>
  <c r="K43" i="4" s="1"/>
  <c r="D6" i="20"/>
  <c r="K6" i="4" s="1"/>
  <c r="D8" i="20"/>
  <c r="K8" i="4" s="1"/>
  <c r="D10" i="20"/>
  <c r="K10" i="4" s="1"/>
  <c r="D25" i="20"/>
  <c r="K25" i="4" s="1"/>
  <c r="D41" i="20"/>
  <c r="K41" i="4" s="1"/>
  <c r="D16" i="20"/>
  <c r="K16" i="4" s="1"/>
  <c r="M31" i="4"/>
  <c r="N31" i="4" s="1"/>
  <c r="D55" i="17"/>
  <c r="H55" i="4" s="1"/>
  <c r="D43" i="17"/>
  <c r="H43" i="4" s="1"/>
  <c r="D43" i="16"/>
  <c r="G43" i="4" s="1"/>
  <c r="D20" i="16"/>
  <c r="G20" i="4" s="1"/>
  <c r="D49" i="16"/>
  <c r="G49" i="4" s="1"/>
  <c r="D37" i="20"/>
  <c r="D18" i="20"/>
  <c r="D55" i="20"/>
  <c r="K55" i="4" s="1"/>
  <c r="D21" i="20"/>
  <c r="K21" i="4" s="1"/>
  <c r="D49" i="20"/>
  <c r="K49" i="4" s="1"/>
  <c r="D12" i="20"/>
  <c r="D8" i="19"/>
  <c r="J8" i="4" s="1"/>
  <c r="D18" i="19"/>
  <c r="D25" i="19"/>
  <c r="D55" i="19"/>
  <c r="J55" i="4" s="1"/>
  <c r="D41" i="17"/>
  <c r="H41" i="4" s="1"/>
  <c r="D40" i="18"/>
  <c r="I40" i="4" s="1"/>
  <c r="L40" i="4" s="1"/>
  <c r="D7" i="18"/>
  <c r="I7" i="4" s="1"/>
  <c r="L7" i="4" s="1"/>
  <c r="D41" i="18"/>
  <c r="I41" i="4" s="1"/>
  <c r="D8" i="18"/>
  <c r="I8" i="4" s="1"/>
  <c r="J47" i="4"/>
  <c r="D26" i="19"/>
  <c r="D12" i="19"/>
  <c r="I39" i="4"/>
  <c r="D16" i="18"/>
  <c r="I16" i="4" s="1"/>
  <c r="D47" i="18"/>
  <c r="I47" i="4" s="1"/>
  <c r="D18" i="18"/>
  <c r="D55" i="18"/>
  <c r="I55" i="4" s="1"/>
  <c r="D20" i="18"/>
  <c r="I20" i="4" s="1"/>
  <c r="D45" i="18"/>
  <c r="I45" i="4" s="1"/>
  <c r="D30" i="18"/>
  <c r="D6" i="18"/>
  <c r="D21" i="18"/>
  <c r="I21" i="4" s="1"/>
  <c r="D12" i="18"/>
  <c r="D38" i="18"/>
  <c r="I38" i="4" s="1"/>
  <c r="H50" i="4"/>
  <c r="D8" i="17"/>
  <c r="H8" i="4" s="1"/>
  <c r="D16" i="17"/>
  <c r="H16" i="4" s="1"/>
  <c r="D47" i="17"/>
  <c r="H47" i="4" s="1"/>
  <c r="D18" i="17"/>
  <c r="H14" i="4"/>
  <c r="D20" i="17"/>
  <c r="D5" i="17"/>
  <c r="H5" i="4" s="1"/>
  <c r="D45" i="17"/>
  <c r="H45" i="4" s="1"/>
  <c r="D44" i="17"/>
  <c r="H44" i="4" s="1"/>
  <c r="L44" i="4" s="1"/>
  <c r="D6" i="17"/>
  <c r="D30" i="17"/>
  <c r="D21" i="17"/>
  <c r="D49" i="17"/>
  <c r="H49" i="4" s="1"/>
  <c r="D56" i="17"/>
  <c r="H56" i="4" s="1"/>
  <c r="I60" i="16"/>
  <c r="J60" i="16" s="1"/>
  <c r="G60" i="22" s="1"/>
  <c r="H52" i="19"/>
  <c r="I52" i="19"/>
  <c r="J52" i="19" s="1"/>
  <c r="H5" i="20"/>
  <c r="I5" i="20"/>
  <c r="J5" i="20" s="1"/>
  <c r="H17" i="16"/>
  <c r="I17" i="16"/>
  <c r="H54" i="17"/>
  <c r="I54" i="17"/>
  <c r="J54" i="17" s="1"/>
  <c r="H8" i="19"/>
  <c r="I8" i="19"/>
  <c r="J8" i="19" s="1"/>
  <c r="H20" i="16"/>
  <c r="H52" i="16"/>
  <c r="I52" i="16"/>
  <c r="J52" i="16" s="1"/>
  <c r="H5" i="17"/>
  <c r="H17" i="17"/>
  <c r="I17" i="17"/>
  <c r="J17" i="17" s="1"/>
  <c r="H60" i="17"/>
  <c r="I60" i="17"/>
  <c r="J60" i="17" s="1"/>
  <c r="H60" i="22" s="1"/>
  <c r="I53" i="19"/>
  <c r="J53" i="19" s="1"/>
  <c r="H58" i="19"/>
  <c r="I58" i="19"/>
  <c r="J58" i="19" s="1"/>
  <c r="H8" i="20"/>
  <c r="H20" i="20"/>
  <c r="I20" i="20"/>
  <c r="H52" i="20"/>
  <c r="I52" i="20"/>
  <c r="J52" i="20" s="1"/>
  <c r="H58" i="18"/>
  <c r="I58" i="18"/>
  <c r="H60" i="20"/>
  <c r="I60" i="20"/>
  <c r="J60" i="20" s="1"/>
  <c r="K60" i="22" s="1"/>
  <c r="H20" i="17"/>
  <c r="I5" i="18"/>
  <c r="J5" i="18" s="1"/>
  <c r="I16" i="19"/>
  <c r="J16" i="19" s="1"/>
  <c r="I54" i="19"/>
  <c r="J54" i="19" s="1"/>
  <c r="H37" i="20"/>
  <c r="I58" i="16"/>
  <c r="J58" i="16" s="1"/>
  <c r="H8" i="17"/>
  <c r="J50" i="17" s="1"/>
  <c r="H52" i="17"/>
  <c r="I52" i="17"/>
  <c r="J52" i="17" s="1"/>
  <c r="H17" i="18"/>
  <c r="I17" i="18"/>
  <c r="H20" i="19"/>
  <c r="I54" i="16"/>
  <c r="J54" i="16" s="1"/>
  <c r="H15" i="17"/>
  <c r="I15" i="17"/>
  <c r="I58" i="17"/>
  <c r="J58" i="17" s="1"/>
  <c r="H8" i="18"/>
  <c r="H20" i="18"/>
  <c r="H52" i="18"/>
  <c r="I52" i="18"/>
  <c r="J52" i="18" s="1"/>
  <c r="I5" i="19"/>
  <c r="J5" i="19" s="1"/>
  <c r="I17" i="19"/>
  <c r="J17" i="19" s="1"/>
  <c r="I60" i="19"/>
  <c r="J60" i="19" s="1"/>
  <c r="J60" i="22" s="1"/>
  <c r="H54" i="20"/>
  <c r="I54" i="20"/>
  <c r="H5" i="16"/>
  <c r="I5" i="16"/>
  <c r="H42" i="17"/>
  <c r="D42" i="17"/>
  <c r="D12" i="17"/>
  <c r="D38" i="17"/>
  <c r="H38" i="4" s="1"/>
  <c r="D41" i="16"/>
  <c r="G41" i="4" s="1"/>
  <c r="D47" i="16"/>
  <c r="G47" i="4" s="1"/>
  <c r="D8" i="16"/>
  <c r="G8" i="4" s="1"/>
  <c r="H8" i="16"/>
  <c r="D37" i="16"/>
  <c r="D18" i="16"/>
  <c r="D55" i="16"/>
  <c r="G55" i="4" s="1"/>
  <c r="D21" i="16"/>
  <c r="G21" i="4" s="1"/>
  <c r="D10" i="16"/>
  <c r="D42" i="16"/>
  <c r="D12" i="16"/>
  <c r="H59" i="17"/>
  <c r="I59" i="17" s="1"/>
  <c r="J59" i="17" s="1"/>
  <c r="H56" i="17"/>
  <c r="H56" i="18"/>
  <c r="I56" i="18"/>
  <c r="H56" i="19"/>
  <c r="I56" i="19"/>
  <c r="J56" i="19" s="1"/>
  <c r="H56" i="16"/>
  <c r="I56" i="16"/>
  <c r="H56" i="20"/>
  <c r="I56" i="20"/>
  <c r="H55" i="16"/>
  <c r="K42" i="4"/>
  <c r="H16" i="17"/>
  <c r="K15" i="4"/>
  <c r="K20" i="4"/>
  <c r="J49" i="4"/>
  <c r="I15" i="4"/>
  <c r="I56" i="4"/>
  <c r="I49" i="4"/>
  <c r="H15" i="4"/>
  <c r="F20" i="4"/>
  <c r="G17" i="4"/>
  <c r="H57" i="4"/>
  <c r="H58" i="17"/>
  <c r="H59" i="9"/>
  <c r="I59" i="9" s="1"/>
  <c r="J59" i="9" s="1"/>
  <c r="G15" i="4"/>
  <c r="G57" i="4"/>
  <c r="G56" i="4"/>
  <c r="H51" i="16"/>
  <c r="J51" i="16" s="1"/>
  <c r="H59" i="12"/>
  <c r="I59" i="12" s="1"/>
  <c r="J59" i="12" s="1"/>
  <c r="H59" i="14"/>
  <c r="I59" i="14" s="1"/>
  <c r="J59" i="14" s="1"/>
  <c r="H5" i="19"/>
  <c r="H5" i="18"/>
  <c r="H55" i="19"/>
  <c r="H55" i="17"/>
  <c r="H53" i="17"/>
  <c r="J53" i="17" s="1"/>
  <c r="H55" i="20"/>
  <c r="H59" i="20"/>
  <c r="I59" i="20" s="1"/>
  <c r="J59" i="20" s="1"/>
  <c r="D60" i="18"/>
  <c r="I60" i="4" s="1"/>
  <c r="I53" i="4"/>
  <c r="I17" i="4"/>
  <c r="I58" i="4"/>
  <c r="H55" i="18"/>
  <c r="H51" i="18"/>
  <c r="J51" i="18" s="1"/>
  <c r="I50" i="4"/>
  <c r="I54" i="4"/>
  <c r="H53" i="20"/>
  <c r="J53" i="20" s="1"/>
  <c r="D60" i="20"/>
  <c r="K60" i="4" s="1"/>
  <c r="K17" i="4"/>
  <c r="K58" i="4"/>
  <c r="K54" i="4"/>
  <c r="K50" i="4"/>
  <c r="H58" i="16"/>
  <c r="H37" i="17"/>
  <c r="H17" i="19"/>
  <c r="H15" i="20"/>
  <c r="J15" i="20" s="1"/>
  <c r="H17" i="20"/>
  <c r="H58" i="20"/>
  <c r="H59" i="13"/>
  <c r="H51" i="19"/>
  <c r="J51" i="19" s="1"/>
  <c r="H51" i="17"/>
  <c r="H51" i="20"/>
  <c r="J51" i="20" s="1"/>
  <c r="H16" i="20"/>
  <c r="H42" i="20"/>
  <c r="H16" i="18"/>
  <c r="H42" i="18"/>
  <c r="H54" i="18"/>
  <c r="J54" i="18" s="1"/>
  <c r="H60" i="18"/>
  <c r="H16" i="19"/>
  <c r="H42" i="19"/>
  <c r="H54" i="19"/>
  <c r="H60" i="19"/>
  <c r="H15" i="18"/>
  <c r="H37" i="18"/>
  <c r="H53" i="18"/>
  <c r="H59" i="18"/>
  <c r="I59" i="18" s="1"/>
  <c r="J59" i="18" s="1"/>
  <c r="H15" i="19"/>
  <c r="H37" i="19"/>
  <c r="H53" i="19"/>
  <c r="H59" i="19"/>
  <c r="I59" i="19" s="1"/>
  <c r="J59" i="19" s="1"/>
  <c r="H16" i="16"/>
  <c r="H42" i="16"/>
  <c r="H54" i="16"/>
  <c r="H60" i="16"/>
  <c r="H15" i="16"/>
  <c r="H37" i="16"/>
  <c r="H53" i="16"/>
  <c r="J53" i="16" s="1"/>
  <c r="H59" i="16"/>
  <c r="H59" i="15"/>
  <c r="I59" i="15" s="1"/>
  <c r="I6" i="19" l="1"/>
  <c r="J6" i="19" s="1"/>
  <c r="J6" i="22" s="1"/>
  <c r="I29" i="16"/>
  <c r="J29" i="16" s="1"/>
  <c r="G29" i="22" s="1"/>
  <c r="I37" i="19"/>
  <c r="I29" i="20"/>
  <c r="J29" i="20" s="1"/>
  <c r="K29" i="22" s="1"/>
  <c r="I43" i="18"/>
  <c r="J43" i="18" s="1"/>
  <c r="I43" i="22" s="1"/>
  <c r="I55" i="20"/>
  <c r="J55" i="20" s="1"/>
  <c r="K55" i="22" s="1"/>
  <c r="I16" i="16"/>
  <c r="J16" i="16" s="1"/>
  <c r="I29" i="17"/>
  <c r="J29" i="17" s="1"/>
  <c r="H29" i="22" s="1"/>
  <c r="L38" i="4"/>
  <c r="L45" i="4"/>
  <c r="I21" i="19"/>
  <c r="J21" i="19" s="1"/>
  <c r="J21" i="22" s="1"/>
  <c r="I20" i="19"/>
  <c r="J20" i="19" s="1"/>
  <c r="J20" i="22" s="1"/>
  <c r="I25" i="19"/>
  <c r="J25" i="19" s="1"/>
  <c r="I36" i="19"/>
  <c r="J36" i="19" s="1"/>
  <c r="K51" i="22"/>
  <c r="K59" i="22"/>
  <c r="K53" i="22"/>
  <c r="K5" i="22"/>
  <c r="K15" i="22"/>
  <c r="J17" i="22"/>
  <c r="J58" i="22"/>
  <c r="J51" i="22"/>
  <c r="J53" i="22"/>
  <c r="J8" i="22"/>
  <c r="J52" i="22"/>
  <c r="J54" i="22"/>
  <c r="J16" i="22"/>
  <c r="J59" i="22"/>
  <c r="J56" i="22"/>
  <c r="I59" i="22"/>
  <c r="I51" i="22"/>
  <c r="I52" i="22"/>
  <c r="I54" i="22"/>
  <c r="H53" i="22"/>
  <c r="H59" i="22"/>
  <c r="H54" i="22"/>
  <c r="H58" i="22"/>
  <c r="H17" i="22"/>
  <c r="H50" i="22"/>
  <c r="G54" i="22"/>
  <c r="G58" i="22"/>
  <c r="G51" i="22"/>
  <c r="E59" i="22"/>
  <c r="C59" i="22"/>
  <c r="B59" i="22"/>
  <c r="I18" i="20"/>
  <c r="J18" i="20" s="1"/>
  <c r="I43" i="20"/>
  <c r="J43" i="20" s="1"/>
  <c r="I6" i="20"/>
  <c r="J6" i="20" s="1"/>
  <c r="I16" i="20"/>
  <c r="J16" i="20" s="1"/>
  <c r="I25" i="20"/>
  <c r="J25" i="20" s="1"/>
  <c r="I10" i="20"/>
  <c r="J10" i="20" s="1"/>
  <c r="I41" i="20"/>
  <c r="J41" i="20" s="1"/>
  <c r="J25" i="4"/>
  <c r="I43" i="19"/>
  <c r="J43" i="19" s="1"/>
  <c r="I41" i="19"/>
  <c r="J41" i="19" s="1"/>
  <c r="I6" i="16"/>
  <c r="J6" i="16" s="1"/>
  <c r="I18" i="19"/>
  <c r="J18" i="19" s="1"/>
  <c r="I31" i="16"/>
  <c r="J31" i="16" s="1"/>
  <c r="I31" i="17"/>
  <c r="J31" i="17" s="1"/>
  <c r="I55" i="17"/>
  <c r="J55" i="17" s="1"/>
  <c r="I8" i="16"/>
  <c r="J8" i="16" s="1"/>
  <c r="I38" i="16"/>
  <c r="J38" i="16" s="1"/>
  <c r="I43" i="17"/>
  <c r="J43" i="17" s="1"/>
  <c r="I20" i="16"/>
  <c r="J20" i="16" s="1"/>
  <c r="I43" i="16"/>
  <c r="J43" i="16" s="1"/>
  <c r="G43" i="22" s="1"/>
  <c r="I49" i="16"/>
  <c r="J49" i="16" s="1"/>
  <c r="O44" i="4"/>
  <c r="M44" i="4"/>
  <c r="N44" i="4" s="1"/>
  <c r="G10" i="4"/>
  <c r="I12" i="4"/>
  <c r="G12" i="4"/>
  <c r="K12" i="4"/>
  <c r="J12" i="4"/>
  <c r="H12" i="4"/>
  <c r="I37" i="20"/>
  <c r="J37" i="20" s="1"/>
  <c r="I21" i="20"/>
  <c r="J21" i="20" s="1"/>
  <c r="I49" i="20"/>
  <c r="J49" i="20" s="1"/>
  <c r="I12" i="20"/>
  <c r="J12" i="20" s="1"/>
  <c r="I55" i="19"/>
  <c r="J55" i="19" s="1"/>
  <c r="J26" i="4"/>
  <c r="L26" i="4" s="1"/>
  <c r="I26" i="19"/>
  <c r="J26" i="19" s="1"/>
  <c r="I40" i="18"/>
  <c r="J40" i="18" s="1"/>
  <c r="H30" i="4"/>
  <c r="I30" i="4"/>
  <c r="J47" i="19"/>
  <c r="I12" i="19"/>
  <c r="J12" i="19" s="1"/>
  <c r="I7" i="18"/>
  <c r="J7" i="18" s="1"/>
  <c r="I8" i="18"/>
  <c r="J8" i="18" s="1"/>
  <c r="H6" i="4"/>
  <c r="I6" i="4"/>
  <c r="I16" i="18"/>
  <c r="J16" i="18" s="1"/>
  <c r="I41" i="17"/>
  <c r="J41" i="17" s="1"/>
  <c r="I41" i="18"/>
  <c r="J41" i="18" s="1"/>
  <c r="I55" i="18"/>
  <c r="J55" i="18" s="1"/>
  <c r="I47" i="18"/>
  <c r="J47" i="18" s="1"/>
  <c r="I18" i="18"/>
  <c r="J18" i="18" s="1"/>
  <c r="I20" i="18"/>
  <c r="J20" i="18" s="1"/>
  <c r="I45" i="18"/>
  <c r="J45" i="18" s="1"/>
  <c r="I30" i="18"/>
  <c r="J30" i="18" s="1"/>
  <c r="I6" i="18"/>
  <c r="J6" i="18" s="1"/>
  <c r="I21" i="18"/>
  <c r="J21" i="18" s="1"/>
  <c r="I38" i="18"/>
  <c r="J38" i="18" s="1"/>
  <c r="I12" i="18"/>
  <c r="J12" i="18" s="1"/>
  <c r="I8" i="17"/>
  <c r="J8" i="17" s="1"/>
  <c r="I56" i="17"/>
  <c r="J56" i="17" s="1"/>
  <c r="I47" i="17"/>
  <c r="J47" i="17" s="1"/>
  <c r="I18" i="17"/>
  <c r="J18" i="17" s="1"/>
  <c r="I20" i="17"/>
  <c r="J20" i="17" s="1"/>
  <c r="I16" i="17"/>
  <c r="J16" i="17" s="1"/>
  <c r="I45" i="17"/>
  <c r="J45" i="17" s="1"/>
  <c r="I30" i="17"/>
  <c r="J30" i="17" s="1"/>
  <c r="I6" i="17"/>
  <c r="J6" i="17" s="1"/>
  <c r="M45" i="4"/>
  <c r="N45" i="4" s="1"/>
  <c r="I5" i="17"/>
  <c r="J5" i="17" s="1"/>
  <c r="J5" i="22"/>
  <c r="I5" i="22"/>
  <c r="I12" i="16"/>
  <c r="J12" i="16" s="1"/>
  <c r="I42" i="17"/>
  <c r="J42" i="17" s="1"/>
  <c r="I18" i="16"/>
  <c r="J18" i="16" s="1"/>
  <c r="I44" i="17"/>
  <c r="J44" i="17" s="1"/>
  <c r="I21" i="17"/>
  <c r="J21" i="17" s="1"/>
  <c r="I49" i="17"/>
  <c r="J49" i="17" s="1"/>
  <c r="M38" i="4"/>
  <c r="N38" i="4" s="1"/>
  <c r="I12" i="17"/>
  <c r="J12" i="17" s="1"/>
  <c r="I38" i="17"/>
  <c r="J38" i="17" s="1"/>
  <c r="I47" i="16"/>
  <c r="J47" i="16" s="1"/>
  <c r="I41" i="16"/>
  <c r="J41" i="16" s="1"/>
  <c r="G41" i="22" s="1"/>
  <c r="I55" i="16"/>
  <c r="J55" i="16" s="1"/>
  <c r="I37" i="16"/>
  <c r="J37" i="16" s="1"/>
  <c r="I21" i="16"/>
  <c r="J21" i="16" s="1"/>
  <c r="I10" i="16"/>
  <c r="J10" i="16" s="1"/>
  <c r="I42" i="16"/>
  <c r="J42" i="16" s="1"/>
  <c r="G42" i="22" s="1"/>
  <c r="I59" i="16"/>
  <c r="J59" i="16" s="1"/>
  <c r="J39" i="18"/>
  <c r="I37" i="4"/>
  <c r="K37" i="4"/>
  <c r="J37" i="4"/>
  <c r="G37" i="4"/>
  <c r="H37" i="4"/>
  <c r="H42" i="4"/>
  <c r="G42" i="4"/>
  <c r="I42" i="4"/>
  <c r="J42" i="4"/>
  <c r="G18" i="4"/>
  <c r="I18" i="4"/>
  <c r="H18" i="4"/>
  <c r="K18" i="4"/>
  <c r="J18" i="4"/>
  <c r="H21" i="4"/>
  <c r="J42" i="20"/>
  <c r="J47" i="20"/>
  <c r="J56" i="20"/>
  <c r="J20" i="20"/>
  <c r="J15" i="19"/>
  <c r="J42" i="19"/>
  <c r="J49" i="19"/>
  <c r="J37" i="19"/>
  <c r="J15" i="18"/>
  <c r="J42" i="18"/>
  <c r="J49" i="18"/>
  <c r="J56" i="18"/>
  <c r="H20" i="4"/>
  <c r="J30" i="16"/>
  <c r="J15" i="17"/>
  <c r="J37" i="17"/>
  <c r="J51" i="17"/>
  <c r="J14" i="17"/>
  <c r="J57" i="17"/>
  <c r="J57" i="16"/>
  <c r="J37" i="18"/>
  <c r="J53" i="18"/>
  <c r="J60" i="18"/>
  <c r="I60" i="22" s="1"/>
  <c r="J58" i="18"/>
  <c r="J50" i="18"/>
  <c r="J17" i="18"/>
  <c r="J54" i="20"/>
  <c r="J50" i="20"/>
  <c r="J17" i="20"/>
  <c r="J58" i="20"/>
  <c r="G53" i="22"/>
  <c r="J56" i="16"/>
  <c r="J5" i="16"/>
  <c r="H52" i="22"/>
  <c r="K52" i="22"/>
  <c r="G52" i="22"/>
  <c r="J17" i="16"/>
  <c r="J15" i="16"/>
  <c r="G60" i="15"/>
  <c r="C60" i="15"/>
  <c r="G58" i="15"/>
  <c r="I58" i="15" s="1"/>
  <c r="C58" i="15"/>
  <c r="G56" i="15"/>
  <c r="C56" i="15"/>
  <c r="F56" i="4" s="1"/>
  <c r="G55" i="15"/>
  <c r="C55" i="15"/>
  <c r="G54" i="15"/>
  <c r="C54" i="15"/>
  <c r="G53" i="15"/>
  <c r="I53" i="15" s="1"/>
  <c r="C53" i="15"/>
  <c r="G52" i="15"/>
  <c r="C52" i="15"/>
  <c r="G51" i="15"/>
  <c r="C51" i="15"/>
  <c r="F51" i="4" s="1"/>
  <c r="H42" i="15"/>
  <c r="C42" i="15"/>
  <c r="C37" i="15"/>
  <c r="H20" i="15"/>
  <c r="C20" i="15"/>
  <c r="H17" i="15"/>
  <c r="C17" i="15"/>
  <c r="H16" i="15"/>
  <c r="C16" i="15"/>
  <c r="C15" i="15"/>
  <c r="D15" i="15" s="1"/>
  <c r="H8" i="15"/>
  <c r="C8" i="15"/>
  <c r="G5" i="15"/>
  <c r="I5" i="15" s="1"/>
  <c r="C5" i="15"/>
  <c r="G60" i="14"/>
  <c r="I60" i="14" s="1"/>
  <c r="C60" i="14"/>
  <c r="G58" i="14"/>
  <c r="I58" i="14" s="1"/>
  <c r="C58" i="14"/>
  <c r="G56" i="14"/>
  <c r="C56" i="14"/>
  <c r="G55" i="14"/>
  <c r="C55" i="14"/>
  <c r="G54" i="14"/>
  <c r="C54" i="14"/>
  <c r="G53" i="14"/>
  <c r="I53" i="14" s="1"/>
  <c r="C53" i="14"/>
  <c r="G52" i="14"/>
  <c r="C52" i="14"/>
  <c r="G51" i="14"/>
  <c r="I51" i="14" s="1"/>
  <c r="C51" i="14"/>
  <c r="G42" i="14"/>
  <c r="C42" i="14"/>
  <c r="G37" i="14"/>
  <c r="C37" i="14"/>
  <c r="G20" i="14"/>
  <c r="C20" i="14"/>
  <c r="G17" i="14"/>
  <c r="I17" i="14" s="1"/>
  <c r="C17" i="14"/>
  <c r="H16" i="14"/>
  <c r="C16" i="14"/>
  <c r="G15" i="14"/>
  <c r="I15" i="14" s="1"/>
  <c r="C15" i="14"/>
  <c r="G8" i="14"/>
  <c r="C8" i="14"/>
  <c r="G5" i="14"/>
  <c r="I5" i="14" s="1"/>
  <c r="C5" i="14"/>
  <c r="G60" i="13"/>
  <c r="C60" i="13"/>
  <c r="G58" i="13"/>
  <c r="C58" i="13"/>
  <c r="G56" i="13"/>
  <c r="I56" i="13" s="1"/>
  <c r="C56" i="13"/>
  <c r="G55" i="13"/>
  <c r="C55" i="13"/>
  <c r="G54" i="13"/>
  <c r="I54" i="13" s="1"/>
  <c r="C54" i="13"/>
  <c r="G53" i="13"/>
  <c r="C53" i="13"/>
  <c r="G52" i="13"/>
  <c r="C52" i="13"/>
  <c r="G51" i="13"/>
  <c r="C51" i="13"/>
  <c r="G42" i="13"/>
  <c r="C42" i="13"/>
  <c r="G37" i="13"/>
  <c r="C37" i="13"/>
  <c r="G20" i="13"/>
  <c r="I20" i="13" s="1"/>
  <c r="C20" i="13"/>
  <c r="G17" i="13"/>
  <c r="C17" i="13"/>
  <c r="G16" i="13"/>
  <c r="C16" i="13"/>
  <c r="G15" i="13"/>
  <c r="I15" i="13" s="1"/>
  <c r="C15" i="13"/>
  <c r="G8" i="13"/>
  <c r="C8" i="13"/>
  <c r="G5" i="13"/>
  <c r="C5" i="13"/>
  <c r="G60" i="12"/>
  <c r="I60" i="12" s="1"/>
  <c r="C60" i="12"/>
  <c r="G58" i="12"/>
  <c r="C58" i="12"/>
  <c r="C56" i="12"/>
  <c r="G55" i="12"/>
  <c r="C55" i="12"/>
  <c r="G54" i="12"/>
  <c r="I54" i="12" s="1"/>
  <c r="C54" i="12"/>
  <c r="G53" i="12"/>
  <c r="C53" i="12"/>
  <c r="G52" i="12"/>
  <c r="I52" i="12" s="1"/>
  <c r="C52" i="12"/>
  <c r="G51" i="12"/>
  <c r="C51" i="12"/>
  <c r="G42" i="12"/>
  <c r="C42" i="12"/>
  <c r="G37" i="12"/>
  <c r="C37" i="12"/>
  <c r="G20" i="12"/>
  <c r="I20" i="12" s="1"/>
  <c r="C20" i="12"/>
  <c r="G17" i="12"/>
  <c r="C17" i="12"/>
  <c r="G16" i="12"/>
  <c r="C16" i="12"/>
  <c r="G15" i="12"/>
  <c r="G8" i="12"/>
  <c r="C8" i="12"/>
  <c r="G5" i="12"/>
  <c r="C5" i="12"/>
  <c r="G60" i="9"/>
  <c r="G8" i="9"/>
  <c r="G15" i="9"/>
  <c r="G16" i="9"/>
  <c r="G17" i="9"/>
  <c r="I17" i="9" s="1"/>
  <c r="G37" i="9"/>
  <c r="G42" i="9"/>
  <c r="G51" i="9"/>
  <c r="I51" i="9" s="1"/>
  <c r="G52" i="9"/>
  <c r="I52" i="9" s="1"/>
  <c r="G53" i="9"/>
  <c r="I53" i="9" s="1"/>
  <c r="G54" i="9"/>
  <c r="I54" i="9" s="1"/>
  <c r="G55" i="9"/>
  <c r="G56" i="9"/>
  <c r="I56" i="9" s="1"/>
  <c r="G58" i="9"/>
  <c r="G5" i="9"/>
  <c r="D8" i="15" l="1"/>
  <c r="D29" i="14"/>
  <c r="E29" i="4" s="1"/>
  <c r="D37" i="15"/>
  <c r="F37" i="4" s="1"/>
  <c r="L30" i="4"/>
  <c r="J25" i="22"/>
  <c r="J36" i="22"/>
  <c r="D36" i="15"/>
  <c r="F36" i="4" s="1"/>
  <c r="D21" i="15"/>
  <c r="F21" i="4" s="1"/>
  <c r="D19" i="14"/>
  <c r="E19" i="4" s="1"/>
  <c r="D41" i="14"/>
  <c r="D29" i="13"/>
  <c r="D29" i="4" s="1"/>
  <c r="D41" i="13"/>
  <c r="D41" i="4" s="1"/>
  <c r="D29" i="12"/>
  <c r="C29" i="4" s="1"/>
  <c r="D41" i="12"/>
  <c r="C41" i="4" s="1"/>
  <c r="D43" i="12"/>
  <c r="C43" i="4" s="1"/>
  <c r="K18" i="22"/>
  <c r="K49" i="22"/>
  <c r="K17" i="22"/>
  <c r="K42" i="22"/>
  <c r="K12" i="22"/>
  <c r="K43" i="22"/>
  <c r="K54" i="22"/>
  <c r="K21" i="22"/>
  <c r="K8" i="22"/>
  <c r="K37" i="22"/>
  <c r="K41" i="22"/>
  <c r="K20" i="22"/>
  <c r="K10" i="22"/>
  <c r="K50" i="22"/>
  <c r="K56" i="22"/>
  <c r="K25" i="22"/>
  <c r="K47" i="22"/>
  <c r="K16" i="22"/>
  <c r="K58" i="22"/>
  <c r="K6" i="22"/>
  <c r="J18" i="22"/>
  <c r="J26" i="22"/>
  <c r="J55" i="22"/>
  <c r="J41" i="22"/>
  <c r="J37" i="22"/>
  <c r="J12" i="22"/>
  <c r="J43" i="22"/>
  <c r="J49" i="22"/>
  <c r="J47" i="22"/>
  <c r="J42" i="22"/>
  <c r="J15" i="22"/>
  <c r="I58" i="22"/>
  <c r="I49" i="22"/>
  <c r="I20" i="22"/>
  <c r="L6" i="4"/>
  <c r="I50" i="22"/>
  <c r="I42" i="22"/>
  <c r="I18" i="22"/>
  <c r="I8" i="22"/>
  <c r="I56" i="22"/>
  <c r="I53" i="22"/>
  <c r="I15" i="22"/>
  <c r="I12" i="22"/>
  <c r="I47" i="22"/>
  <c r="I7" i="22"/>
  <c r="I37" i="22"/>
  <c r="I39" i="22"/>
  <c r="I38" i="22"/>
  <c r="I55" i="22"/>
  <c r="I45" i="22"/>
  <c r="I21" i="22"/>
  <c r="I41" i="22"/>
  <c r="I40" i="22"/>
  <c r="I6" i="22"/>
  <c r="I17" i="22"/>
  <c r="I30" i="22"/>
  <c r="I16" i="22"/>
  <c r="H12" i="22"/>
  <c r="H31" i="22"/>
  <c r="H49" i="22"/>
  <c r="H5" i="22"/>
  <c r="H47" i="22"/>
  <c r="H41" i="22"/>
  <c r="H57" i="22"/>
  <c r="H56" i="22"/>
  <c r="H14" i="22"/>
  <c r="H44" i="22"/>
  <c r="H6" i="22"/>
  <c r="H8" i="22"/>
  <c r="H55" i="22"/>
  <c r="H21" i="22"/>
  <c r="H51" i="22"/>
  <c r="H30" i="22"/>
  <c r="H43" i="22"/>
  <c r="H20" i="22"/>
  <c r="H18" i="22"/>
  <c r="H37" i="22"/>
  <c r="H42" i="22"/>
  <c r="H45" i="22"/>
  <c r="H15" i="22"/>
  <c r="H38" i="22"/>
  <c r="H16" i="22"/>
  <c r="G20" i="22"/>
  <c r="G6" i="22"/>
  <c r="G49" i="22"/>
  <c r="G18" i="22"/>
  <c r="G47" i="22"/>
  <c r="G38" i="22"/>
  <c r="G21" i="22"/>
  <c r="G57" i="22"/>
  <c r="G59" i="22"/>
  <c r="G12" i="22"/>
  <c r="G16" i="22"/>
  <c r="G30" i="22"/>
  <c r="G8" i="22"/>
  <c r="G10" i="22"/>
  <c r="G31" i="22"/>
  <c r="D9" i="12"/>
  <c r="C9" i="4" s="1"/>
  <c r="D11" i="12"/>
  <c r="C11" i="4" s="1"/>
  <c r="D8" i="12"/>
  <c r="C8" i="4" s="1"/>
  <c r="D43" i="15"/>
  <c r="F43" i="4" s="1"/>
  <c r="D55" i="15"/>
  <c r="F55" i="4" s="1"/>
  <c r="M30" i="4"/>
  <c r="N30" i="4" s="1"/>
  <c r="D43" i="14"/>
  <c r="E43" i="4" s="1"/>
  <c r="D25" i="14"/>
  <c r="D55" i="14"/>
  <c r="E55" i="4" s="1"/>
  <c r="D37" i="13"/>
  <c r="D18" i="13"/>
  <c r="D18" i="4" s="1"/>
  <c r="D43" i="13"/>
  <c r="D43" i="4" s="1"/>
  <c r="D21" i="13"/>
  <c r="D21" i="4" s="1"/>
  <c r="D10" i="13"/>
  <c r="D10" i="4" s="1"/>
  <c r="D15" i="12"/>
  <c r="C15" i="4" s="1"/>
  <c r="D10" i="12"/>
  <c r="D24" i="12"/>
  <c r="C24" i="4" s="1"/>
  <c r="D16" i="14"/>
  <c r="E16" i="4" s="1"/>
  <c r="D41" i="15"/>
  <c r="F41" i="4" s="1"/>
  <c r="D8" i="13"/>
  <c r="D8" i="4" s="1"/>
  <c r="D8" i="14"/>
  <c r="E8" i="4" s="1"/>
  <c r="D58" i="12"/>
  <c r="C58" i="4" s="1"/>
  <c r="M26" i="4"/>
  <c r="N26" i="4" s="1"/>
  <c r="M7" i="4"/>
  <c r="N7" i="4" s="1"/>
  <c r="H53" i="13"/>
  <c r="I53" i="13"/>
  <c r="J53" i="13" s="1"/>
  <c r="H53" i="12"/>
  <c r="I53" i="12"/>
  <c r="H37" i="13"/>
  <c r="H54" i="15"/>
  <c r="I54" i="15"/>
  <c r="H54" i="14"/>
  <c r="I54" i="14"/>
  <c r="H42" i="14"/>
  <c r="I42" i="14"/>
  <c r="I60" i="13"/>
  <c r="J60" i="13" s="1"/>
  <c r="D60" i="22" s="1"/>
  <c r="H51" i="15"/>
  <c r="I51" i="15"/>
  <c r="H17" i="13"/>
  <c r="I17" i="13"/>
  <c r="H52" i="15"/>
  <c r="I52" i="15"/>
  <c r="I60" i="15"/>
  <c r="J60" i="15" s="1"/>
  <c r="F60" i="22" s="1"/>
  <c r="I60" i="9"/>
  <c r="J60" i="9" s="1"/>
  <c r="B60" i="22" s="1"/>
  <c r="H51" i="13"/>
  <c r="I51" i="13"/>
  <c r="H5" i="12"/>
  <c r="I5" i="12"/>
  <c r="H17" i="12"/>
  <c r="I17" i="12"/>
  <c r="J17" i="12" s="1"/>
  <c r="H51" i="12"/>
  <c r="I51" i="12"/>
  <c r="H58" i="13"/>
  <c r="I58" i="13"/>
  <c r="I52" i="13"/>
  <c r="J52" i="13" s="1"/>
  <c r="H20" i="14"/>
  <c r="I20" i="14"/>
  <c r="H52" i="14"/>
  <c r="I52" i="14"/>
  <c r="D16" i="15"/>
  <c r="F16" i="4" s="1"/>
  <c r="D47" i="15"/>
  <c r="F47" i="4" s="1"/>
  <c r="D18" i="15"/>
  <c r="F18" i="4" s="1"/>
  <c r="D57" i="15"/>
  <c r="F57" i="4" s="1"/>
  <c r="D10" i="15"/>
  <c r="D42" i="15"/>
  <c r="D12" i="15"/>
  <c r="H8" i="14"/>
  <c r="D37" i="14"/>
  <c r="D18" i="14"/>
  <c r="D21" i="14"/>
  <c r="E21" i="4" s="1"/>
  <c r="D10" i="14"/>
  <c r="D12" i="14"/>
  <c r="D16" i="13"/>
  <c r="D16" i="4" s="1"/>
  <c r="D59" i="13"/>
  <c r="D59" i="4" s="1"/>
  <c r="D47" i="13"/>
  <c r="D47" i="4" s="1"/>
  <c r="D55" i="13"/>
  <c r="D55" i="4" s="1"/>
  <c r="D57" i="13"/>
  <c r="D57" i="4" s="1"/>
  <c r="D5" i="13"/>
  <c r="D49" i="13"/>
  <c r="H5" i="13"/>
  <c r="D42" i="13"/>
  <c r="D12" i="13"/>
  <c r="D16" i="12"/>
  <c r="C16" i="4" s="1"/>
  <c r="D47" i="12"/>
  <c r="C47" i="4" s="1"/>
  <c r="H37" i="12"/>
  <c r="D37" i="12"/>
  <c r="D18" i="12"/>
  <c r="D55" i="12"/>
  <c r="C55" i="4" s="1"/>
  <c r="D57" i="12"/>
  <c r="C57" i="4" s="1"/>
  <c r="D21" i="12"/>
  <c r="C21" i="4" s="1"/>
  <c r="H56" i="15"/>
  <c r="I56" i="15"/>
  <c r="H56" i="14"/>
  <c r="I56" i="14"/>
  <c r="H55" i="15"/>
  <c r="H55" i="13"/>
  <c r="I50" i="13" s="1"/>
  <c r="H58" i="12"/>
  <c r="D42" i="12"/>
  <c r="D12" i="12"/>
  <c r="E48" i="4"/>
  <c r="L48" i="4" s="1"/>
  <c r="E49" i="4"/>
  <c r="E56" i="4"/>
  <c r="C49" i="4"/>
  <c r="D60" i="14"/>
  <c r="E60" i="4" s="1"/>
  <c r="E47" i="4"/>
  <c r="E51" i="4"/>
  <c r="C51" i="4"/>
  <c r="C53" i="4"/>
  <c r="C14" i="4"/>
  <c r="F52" i="4"/>
  <c r="F8" i="4"/>
  <c r="E15" i="4"/>
  <c r="F15" i="4"/>
  <c r="E50" i="4"/>
  <c r="E41" i="4"/>
  <c r="E52" i="4"/>
  <c r="E57" i="4"/>
  <c r="D51" i="4"/>
  <c r="D15" i="4"/>
  <c r="D50" i="4"/>
  <c r="D56" i="4"/>
  <c r="D58" i="4"/>
  <c r="C50" i="4"/>
  <c r="C56" i="4"/>
  <c r="D60" i="12"/>
  <c r="C60" i="4" s="1"/>
  <c r="F59" i="4"/>
  <c r="H5" i="15"/>
  <c r="J5" i="15"/>
  <c r="G37" i="22"/>
  <c r="G17" i="22"/>
  <c r="G55" i="22"/>
  <c r="G5" i="22"/>
  <c r="G15" i="22"/>
  <c r="G56" i="22"/>
  <c r="H60" i="15"/>
  <c r="H15" i="15"/>
  <c r="I15" i="15" s="1"/>
  <c r="H37" i="15"/>
  <c r="H53" i="15"/>
  <c r="H58" i="15"/>
  <c r="J58" i="15" s="1"/>
  <c r="H55" i="12"/>
  <c r="H15" i="12"/>
  <c r="H58" i="14"/>
  <c r="H5" i="14"/>
  <c r="I29" i="14" s="1"/>
  <c r="J29" i="14" s="1"/>
  <c r="E29" i="22" s="1"/>
  <c r="H15" i="14"/>
  <c r="H17" i="14"/>
  <c r="H37" i="14"/>
  <c r="H51" i="14"/>
  <c r="H53" i="14"/>
  <c r="H55" i="14"/>
  <c r="H60" i="14"/>
  <c r="H15" i="13"/>
  <c r="H8" i="13"/>
  <c r="H16" i="13"/>
  <c r="H20" i="13"/>
  <c r="H42" i="13"/>
  <c r="H52" i="13"/>
  <c r="H54" i="13"/>
  <c r="J54" i="13" s="1"/>
  <c r="H56" i="13"/>
  <c r="H60" i="13"/>
  <c r="H8" i="12"/>
  <c r="H16" i="12"/>
  <c r="H20" i="12"/>
  <c r="H42" i="12"/>
  <c r="H52" i="12"/>
  <c r="H54" i="12"/>
  <c r="J54" i="12" s="1"/>
  <c r="H56" i="12"/>
  <c r="H60" i="12"/>
  <c r="H42" i="9"/>
  <c r="H54" i="9"/>
  <c r="H51" i="9"/>
  <c r="H60" i="9"/>
  <c r="H58" i="9"/>
  <c r="H56" i="9"/>
  <c r="H55" i="9"/>
  <c r="H53" i="9"/>
  <c r="H52" i="9"/>
  <c r="H37" i="9"/>
  <c r="H20" i="9"/>
  <c r="H17" i="9"/>
  <c r="H16" i="9"/>
  <c r="H15" i="9"/>
  <c r="H8" i="9"/>
  <c r="H5" i="9"/>
  <c r="C8" i="9"/>
  <c r="C15" i="9"/>
  <c r="C16" i="9"/>
  <c r="C17" i="9"/>
  <c r="C20" i="9"/>
  <c r="D20" i="9" s="1"/>
  <c r="C37" i="9"/>
  <c r="C52" i="9"/>
  <c r="C53" i="9"/>
  <c r="C56" i="9"/>
  <c r="C58" i="9"/>
  <c r="C60" i="9"/>
  <c r="C51" i="9"/>
  <c r="C54" i="9"/>
  <c r="C42" i="9"/>
  <c r="C5" i="9"/>
  <c r="M26" i="22" l="1"/>
  <c r="T26" i="22"/>
  <c r="R26" i="22"/>
  <c r="U26" i="22"/>
  <c r="S26" i="22"/>
  <c r="M40" i="22"/>
  <c r="T40" i="22"/>
  <c r="U40" i="22"/>
  <c r="S40" i="22"/>
  <c r="R40" i="22"/>
  <c r="T38" i="22"/>
  <c r="R38" i="22"/>
  <c r="U38" i="22"/>
  <c r="S38" i="22"/>
  <c r="T30" i="22"/>
  <c r="S30" i="22"/>
  <c r="R30" i="22"/>
  <c r="U30" i="22"/>
  <c r="R31" i="22"/>
  <c r="U31" i="22"/>
  <c r="T31" i="22"/>
  <c r="S31" i="22"/>
  <c r="I55" i="15"/>
  <c r="J55" i="15" s="1"/>
  <c r="N31" i="22"/>
  <c r="I19" i="14"/>
  <c r="I37" i="15"/>
  <c r="J37" i="15" s="1"/>
  <c r="I43" i="9"/>
  <c r="J43" i="9" s="1"/>
  <c r="B43" i="22" s="1"/>
  <c r="I19" i="9"/>
  <c r="J19" i="9" s="1"/>
  <c r="B19" i="22" s="1"/>
  <c r="D19" i="9"/>
  <c r="B19" i="4" s="1"/>
  <c r="L19" i="4" s="1"/>
  <c r="D43" i="9"/>
  <c r="B43" i="4" s="1"/>
  <c r="M43" i="4" s="1"/>
  <c r="N43" i="4" s="1"/>
  <c r="L31" i="22"/>
  <c r="M31" i="22"/>
  <c r="O30" i="22"/>
  <c r="M38" i="22"/>
  <c r="Q40" i="22"/>
  <c r="L40" i="22"/>
  <c r="N40" i="22"/>
  <c r="P40" i="22"/>
  <c r="O40" i="22"/>
  <c r="Q26" i="22"/>
  <c r="P26" i="22"/>
  <c r="L26" i="22"/>
  <c r="N26" i="22"/>
  <c r="O26" i="22"/>
  <c r="I21" i="15"/>
  <c r="J21" i="15" s="1"/>
  <c r="F21" i="22" s="1"/>
  <c r="I36" i="15"/>
  <c r="J36" i="15" s="1"/>
  <c r="F36" i="22" s="1"/>
  <c r="I8" i="15"/>
  <c r="J8" i="15" s="1"/>
  <c r="L60" i="4"/>
  <c r="O60" i="4" s="1"/>
  <c r="I29" i="13"/>
  <c r="J29" i="13" s="1"/>
  <c r="I41" i="13"/>
  <c r="J41" i="13" s="1"/>
  <c r="I41" i="12"/>
  <c r="J41" i="12" s="1"/>
  <c r="I29" i="12"/>
  <c r="J29" i="12" s="1"/>
  <c r="D29" i="9"/>
  <c r="B29" i="4" s="1"/>
  <c r="D41" i="9"/>
  <c r="B41" i="4" s="1"/>
  <c r="L41" i="4" s="1"/>
  <c r="I41" i="9"/>
  <c r="J41" i="9" s="1"/>
  <c r="I29" i="9"/>
  <c r="J29" i="9" s="1"/>
  <c r="Q30" i="22"/>
  <c r="P38" i="22"/>
  <c r="N30" i="22"/>
  <c r="L38" i="22"/>
  <c r="P30" i="22"/>
  <c r="Q38" i="22"/>
  <c r="O38" i="22"/>
  <c r="N38" i="22"/>
  <c r="L30" i="22"/>
  <c r="M30" i="22"/>
  <c r="O31" i="22"/>
  <c r="F5" i="22"/>
  <c r="L59" i="4"/>
  <c r="F58" i="22"/>
  <c r="D52" i="22"/>
  <c r="M9" i="4"/>
  <c r="N9" i="4" s="1"/>
  <c r="L9" i="4"/>
  <c r="E25" i="4"/>
  <c r="L25" i="4" s="1"/>
  <c r="I6" i="14"/>
  <c r="J6" i="14" s="1"/>
  <c r="I35" i="14"/>
  <c r="J35" i="14" s="1"/>
  <c r="I43" i="15"/>
  <c r="J43" i="15" s="1"/>
  <c r="I41" i="14"/>
  <c r="J41" i="14" s="1"/>
  <c r="I55" i="14"/>
  <c r="J55" i="14" s="1"/>
  <c r="I36" i="9"/>
  <c r="J36" i="9" s="1"/>
  <c r="I37" i="13"/>
  <c r="J37" i="13" s="1"/>
  <c r="I25" i="14"/>
  <c r="J25" i="14" s="1"/>
  <c r="I43" i="14"/>
  <c r="J43" i="14" s="1"/>
  <c r="I18" i="13"/>
  <c r="J18" i="13" s="1"/>
  <c r="I43" i="13"/>
  <c r="J43" i="13" s="1"/>
  <c r="I21" i="13"/>
  <c r="J21" i="13" s="1"/>
  <c r="I10" i="13"/>
  <c r="J10" i="13" s="1"/>
  <c r="I43" i="12"/>
  <c r="J43" i="12" s="1"/>
  <c r="I9" i="12"/>
  <c r="J9" i="12" s="1"/>
  <c r="D42" i="4"/>
  <c r="I8" i="12"/>
  <c r="J8" i="12" s="1"/>
  <c r="I7" i="9"/>
  <c r="J7" i="9" s="1"/>
  <c r="E10" i="4"/>
  <c r="F10" i="4"/>
  <c r="C10" i="4"/>
  <c r="I11" i="12"/>
  <c r="J11" i="12" s="1"/>
  <c r="I10" i="12"/>
  <c r="J10" i="12" s="1"/>
  <c r="I24" i="12"/>
  <c r="J24" i="12" s="1"/>
  <c r="I15" i="12"/>
  <c r="J15" i="12" s="1"/>
  <c r="I12" i="9"/>
  <c r="J12" i="9" s="1"/>
  <c r="D36" i="9"/>
  <c r="B36" i="4" s="1"/>
  <c r="L36" i="4" s="1"/>
  <c r="D24" i="9"/>
  <c r="D11" i="9"/>
  <c r="B11" i="4" s="1"/>
  <c r="L11" i="4" s="1"/>
  <c r="I11" i="9"/>
  <c r="J11" i="9" s="1"/>
  <c r="I15" i="9"/>
  <c r="J15" i="9" s="1"/>
  <c r="I24" i="9"/>
  <c r="J24" i="9" s="1"/>
  <c r="C12" i="4"/>
  <c r="D12" i="4"/>
  <c r="F12" i="4"/>
  <c r="E12" i="4"/>
  <c r="D15" i="9"/>
  <c r="B15" i="4" s="1"/>
  <c r="L15" i="4" s="1"/>
  <c r="I57" i="9"/>
  <c r="J57" i="9" s="1"/>
  <c r="D8" i="9"/>
  <c r="B8" i="4" s="1"/>
  <c r="L8" i="4" s="1"/>
  <c r="I8" i="14"/>
  <c r="J8" i="14" s="1"/>
  <c r="I16" i="15"/>
  <c r="J16" i="15" s="1"/>
  <c r="I57" i="15"/>
  <c r="J57" i="15" s="1"/>
  <c r="I57" i="12"/>
  <c r="J57" i="12" s="1"/>
  <c r="I16" i="14"/>
  <c r="J16" i="14" s="1"/>
  <c r="I41" i="15"/>
  <c r="J41" i="15" s="1"/>
  <c r="I12" i="15"/>
  <c r="J12" i="15" s="1"/>
  <c r="I18" i="15"/>
  <c r="J18" i="15" s="1"/>
  <c r="I47" i="12"/>
  <c r="J47" i="12" s="1"/>
  <c r="I42" i="15"/>
  <c r="J42" i="15" s="1"/>
  <c r="I47" i="15"/>
  <c r="J47" i="15" s="1"/>
  <c r="I37" i="14"/>
  <c r="J37" i="14" s="1"/>
  <c r="I8" i="13"/>
  <c r="J8" i="13" s="1"/>
  <c r="I8" i="9"/>
  <c r="J8" i="9" s="1"/>
  <c r="D5" i="4"/>
  <c r="I10" i="15"/>
  <c r="J10" i="15" s="1"/>
  <c r="I21" i="14"/>
  <c r="J21" i="14" s="1"/>
  <c r="I10" i="14"/>
  <c r="J10" i="14" s="1"/>
  <c r="I18" i="14"/>
  <c r="J18" i="14" s="1"/>
  <c r="I12" i="14"/>
  <c r="J12" i="14" s="1"/>
  <c r="I12" i="13"/>
  <c r="J12" i="13" s="1"/>
  <c r="I16" i="13"/>
  <c r="J16" i="13" s="1"/>
  <c r="I55" i="13"/>
  <c r="J55" i="13" s="1"/>
  <c r="I57" i="13"/>
  <c r="J57" i="13" s="1"/>
  <c r="I47" i="13"/>
  <c r="J47" i="13" s="1"/>
  <c r="I59" i="13"/>
  <c r="J59" i="13" s="1"/>
  <c r="I5" i="13"/>
  <c r="J5" i="13" s="1"/>
  <c r="I49" i="13"/>
  <c r="J49" i="13" s="1"/>
  <c r="I42" i="13"/>
  <c r="J42" i="13" s="1"/>
  <c r="I37" i="12"/>
  <c r="J37" i="12" s="1"/>
  <c r="I18" i="12"/>
  <c r="J18" i="12" s="1"/>
  <c r="I16" i="12"/>
  <c r="J16" i="12" s="1"/>
  <c r="I12" i="12"/>
  <c r="J12" i="12" s="1"/>
  <c r="I55" i="12"/>
  <c r="J55" i="12" s="1"/>
  <c r="I58" i="12"/>
  <c r="J58" i="12" s="1"/>
  <c r="D55" i="9"/>
  <c r="B55" i="4" s="1"/>
  <c r="L55" i="4" s="1"/>
  <c r="D57" i="9"/>
  <c r="B57" i="4" s="1"/>
  <c r="L57" i="4" s="1"/>
  <c r="I55" i="9"/>
  <c r="J55" i="9" s="1"/>
  <c r="I47" i="9"/>
  <c r="J47" i="9" s="1"/>
  <c r="I21" i="12"/>
  <c r="J21" i="12" s="1"/>
  <c r="I42" i="12"/>
  <c r="J42" i="12" s="1"/>
  <c r="D42" i="9"/>
  <c r="D16" i="9"/>
  <c r="B16" i="4" s="1"/>
  <c r="L16" i="4" s="1"/>
  <c r="D47" i="9"/>
  <c r="B47" i="4" s="1"/>
  <c r="I16" i="9"/>
  <c r="J16" i="9" s="1"/>
  <c r="D37" i="9"/>
  <c r="D18" i="9"/>
  <c r="I5" i="9"/>
  <c r="J5" i="9" s="1"/>
  <c r="I42" i="9"/>
  <c r="J42" i="9" s="1"/>
  <c r="I39" i="9"/>
  <c r="J39" i="9" s="1"/>
  <c r="I58" i="9"/>
  <c r="J58" i="9" s="1"/>
  <c r="I21" i="9"/>
  <c r="J21" i="9" s="1"/>
  <c r="I49" i="9"/>
  <c r="J49" i="9" s="1"/>
  <c r="I18" i="9"/>
  <c r="J18" i="9" s="1"/>
  <c r="I37" i="9"/>
  <c r="J37" i="9" s="1"/>
  <c r="D5" i="9"/>
  <c r="B5" i="4" s="1"/>
  <c r="D39" i="9"/>
  <c r="D21" i="9"/>
  <c r="B21" i="4" s="1"/>
  <c r="L21" i="4" s="1"/>
  <c r="D58" i="9"/>
  <c r="B58" i="4" s="1"/>
  <c r="L58" i="4" s="1"/>
  <c r="D49" i="9"/>
  <c r="J45" i="15"/>
  <c r="M48" i="4"/>
  <c r="N48" i="4" s="1"/>
  <c r="J48" i="14"/>
  <c r="J44" i="12"/>
  <c r="J19" i="14"/>
  <c r="J49" i="14"/>
  <c r="E37" i="4"/>
  <c r="D37" i="4"/>
  <c r="C37" i="4"/>
  <c r="J5" i="12"/>
  <c r="J49" i="12"/>
  <c r="B22" i="4"/>
  <c r="J22" i="9"/>
  <c r="E42" i="4"/>
  <c r="F42" i="4"/>
  <c r="C42" i="4"/>
  <c r="C18" i="4"/>
  <c r="E18" i="4"/>
  <c r="C20" i="4"/>
  <c r="D20" i="4"/>
  <c r="E20" i="4"/>
  <c r="J51" i="15"/>
  <c r="J47" i="14"/>
  <c r="B23" i="4"/>
  <c r="L23" i="4" s="1"/>
  <c r="D49" i="4"/>
  <c r="J23" i="9"/>
  <c r="J51" i="14"/>
  <c r="J14" i="12"/>
  <c r="J14" i="9"/>
  <c r="J46" i="9"/>
  <c r="B46" i="4"/>
  <c r="B14" i="4"/>
  <c r="L14" i="4" s="1"/>
  <c r="M59" i="4"/>
  <c r="N59" i="4" s="1"/>
  <c r="M60" i="4"/>
  <c r="N60" i="4" s="1"/>
  <c r="J52" i="15"/>
  <c r="J50" i="14"/>
  <c r="J50" i="12"/>
  <c r="J15" i="14"/>
  <c r="J57" i="14"/>
  <c r="J52" i="14"/>
  <c r="J50" i="13"/>
  <c r="B56" i="4"/>
  <c r="L56" i="4" s="1"/>
  <c r="J52" i="9"/>
  <c r="J17" i="9"/>
  <c r="J53" i="9"/>
  <c r="J50" i="9"/>
  <c r="B50" i="4"/>
  <c r="B53" i="4"/>
  <c r="L53" i="4" s="1"/>
  <c r="B54" i="4"/>
  <c r="L54" i="4" s="1"/>
  <c r="B51" i="4"/>
  <c r="L51" i="4" s="1"/>
  <c r="B17" i="4"/>
  <c r="B52" i="4"/>
  <c r="L52" i="4" s="1"/>
  <c r="J5" i="14"/>
  <c r="C17" i="22"/>
  <c r="D53" i="22"/>
  <c r="C54" i="22"/>
  <c r="D54" i="22"/>
  <c r="J59" i="15"/>
  <c r="J53" i="15"/>
  <c r="J15" i="15"/>
  <c r="J17" i="15"/>
  <c r="J56" i="15"/>
  <c r="J54" i="15"/>
  <c r="J20" i="15"/>
  <c r="J56" i="13"/>
  <c r="J20" i="13"/>
  <c r="J53" i="12"/>
  <c r="J58" i="13"/>
  <c r="J20" i="12"/>
  <c r="J17" i="13"/>
  <c r="J20" i="14"/>
  <c r="J53" i="14"/>
  <c r="J17" i="14"/>
  <c r="J58" i="14"/>
  <c r="J60" i="14"/>
  <c r="J56" i="14"/>
  <c r="J54" i="14"/>
  <c r="J42" i="14"/>
  <c r="J51" i="9"/>
  <c r="J54" i="9"/>
  <c r="J56" i="9"/>
  <c r="J20" i="9"/>
  <c r="J15" i="13"/>
  <c r="J51" i="13"/>
  <c r="J52" i="12"/>
  <c r="J60" i="12"/>
  <c r="J51" i="12"/>
  <c r="J56" i="12"/>
  <c r="M19" i="4" l="1"/>
  <c r="N19" i="4" s="1"/>
  <c r="M25" i="4"/>
  <c r="N25" i="4" s="1"/>
  <c r="L43" i="4"/>
  <c r="D41" i="22"/>
  <c r="D29" i="22"/>
  <c r="L5" i="4"/>
  <c r="C29" i="22"/>
  <c r="B29" i="22"/>
  <c r="L29" i="4"/>
  <c r="M29" i="4"/>
  <c r="N29" i="4" s="1"/>
  <c r="F8" i="22"/>
  <c r="F10" i="22"/>
  <c r="F18" i="22"/>
  <c r="F12" i="22"/>
  <c r="F43" i="22"/>
  <c r="F41" i="22"/>
  <c r="F45" i="22"/>
  <c r="F52" i="22"/>
  <c r="F51" i="22"/>
  <c r="F47" i="22"/>
  <c r="F57" i="22"/>
  <c r="E12" i="22"/>
  <c r="L10" i="4"/>
  <c r="E18" i="22"/>
  <c r="E50" i="22"/>
  <c r="E52" i="22"/>
  <c r="E49" i="22"/>
  <c r="E57" i="22"/>
  <c r="E21" i="22"/>
  <c r="E41" i="22"/>
  <c r="E6" i="22"/>
  <c r="E19" i="22"/>
  <c r="N19" i="22" s="1"/>
  <c r="E58" i="22"/>
  <c r="E10" i="22"/>
  <c r="E51" i="22"/>
  <c r="E15" i="22"/>
  <c r="E48" i="22"/>
  <c r="E43" i="22"/>
  <c r="E47" i="22"/>
  <c r="E5" i="22"/>
  <c r="E25" i="22"/>
  <c r="E35" i="22"/>
  <c r="D18" i="22"/>
  <c r="D42" i="22"/>
  <c r="D12" i="22"/>
  <c r="D8" i="22"/>
  <c r="D50" i="22"/>
  <c r="D49" i="22"/>
  <c r="D58" i="22"/>
  <c r="D10" i="22"/>
  <c r="D59" i="22"/>
  <c r="D21" i="22"/>
  <c r="D47" i="22"/>
  <c r="D43" i="22"/>
  <c r="D57" i="22"/>
  <c r="D55" i="22"/>
  <c r="C50" i="22"/>
  <c r="C18" i="22"/>
  <c r="C24" i="22"/>
  <c r="C21" i="22"/>
  <c r="C10" i="22"/>
  <c r="C9" i="22"/>
  <c r="C5" i="22"/>
  <c r="C15" i="22"/>
  <c r="C41" i="22"/>
  <c r="C11" i="22"/>
  <c r="C43" i="22"/>
  <c r="C57" i="22"/>
  <c r="C8" i="22"/>
  <c r="C14" i="22"/>
  <c r="C58" i="22"/>
  <c r="C44" i="22"/>
  <c r="C55" i="22"/>
  <c r="C49" i="22"/>
  <c r="C42" i="22"/>
  <c r="C12" i="22"/>
  <c r="C47" i="22"/>
  <c r="B22" i="22"/>
  <c r="B50" i="22"/>
  <c r="M22" i="4"/>
  <c r="N22" i="4" s="1"/>
  <c r="L22" i="4"/>
  <c r="B39" i="22"/>
  <c r="B53" i="22"/>
  <c r="B23" i="22"/>
  <c r="B12" i="22"/>
  <c r="B7" i="22"/>
  <c r="B17" i="22"/>
  <c r="B5" i="22"/>
  <c r="L46" i="4"/>
  <c r="O46" i="4" s="1"/>
  <c r="B47" i="22"/>
  <c r="B24" i="22"/>
  <c r="B41" i="22"/>
  <c r="B18" i="22"/>
  <c r="B55" i="22"/>
  <c r="B8" i="22"/>
  <c r="B57" i="22"/>
  <c r="B15" i="22"/>
  <c r="B46" i="22"/>
  <c r="B49" i="22"/>
  <c r="B11" i="22"/>
  <c r="L17" i="4"/>
  <c r="O17" i="4" s="1"/>
  <c r="B52" i="22"/>
  <c r="B14" i="22"/>
  <c r="B21" i="22"/>
  <c r="M47" i="4"/>
  <c r="N47" i="4" s="1"/>
  <c r="L47" i="4"/>
  <c r="L50" i="4"/>
  <c r="B58" i="22"/>
  <c r="B36" i="22"/>
  <c r="M11" i="4"/>
  <c r="N11" i="4" s="1"/>
  <c r="M36" i="4"/>
  <c r="N36" i="4" s="1"/>
  <c r="B12" i="4"/>
  <c r="L12" i="4" s="1"/>
  <c r="B39" i="4"/>
  <c r="M6" i="4"/>
  <c r="N6" i="4" s="1"/>
  <c r="M58" i="4"/>
  <c r="N58" i="4" s="1"/>
  <c r="M21" i="4"/>
  <c r="N21" i="4" s="1"/>
  <c r="B37" i="4"/>
  <c r="M5" i="4"/>
  <c r="N5" i="4" s="1"/>
  <c r="B42" i="4"/>
  <c r="L42" i="4" s="1"/>
  <c r="B18" i="4"/>
  <c r="L18" i="4" s="1"/>
  <c r="B20" i="4"/>
  <c r="L20" i="4" s="1"/>
  <c r="B24" i="4"/>
  <c r="L24" i="4" s="1"/>
  <c r="M23" i="4"/>
  <c r="N23" i="4" s="1"/>
  <c r="B49" i="4"/>
  <c r="L49" i="4" s="1"/>
  <c r="Q31" i="22"/>
  <c r="P31" i="22"/>
  <c r="M57" i="4"/>
  <c r="N57" i="4" s="1"/>
  <c r="M41" i="4"/>
  <c r="N41" i="4" s="1"/>
  <c r="M14" i="4"/>
  <c r="N14" i="4" s="1"/>
  <c r="Q34" i="22"/>
  <c r="M46" i="4"/>
  <c r="N46" i="4" s="1"/>
  <c r="P34" i="22"/>
  <c r="D5" i="22"/>
  <c r="O51" i="4"/>
  <c r="M51" i="4"/>
  <c r="N51" i="4" s="1"/>
  <c r="O52" i="4"/>
  <c r="M52" i="4"/>
  <c r="N52" i="4" s="1"/>
  <c r="M55" i="4"/>
  <c r="N55" i="4" s="1"/>
  <c r="M54" i="4"/>
  <c r="N54" i="4" s="1"/>
  <c r="O54" i="4"/>
  <c r="M56" i="4"/>
  <c r="N56" i="4" s="1"/>
  <c r="M16" i="4"/>
  <c r="N16" i="4" s="1"/>
  <c r="M50" i="4"/>
  <c r="N50" i="4" s="1"/>
  <c r="M8" i="4"/>
  <c r="N8" i="4" s="1"/>
  <c r="M15" i="4"/>
  <c r="N15" i="4" s="1"/>
  <c r="O53" i="4"/>
  <c r="M53" i="4"/>
  <c r="N53" i="4" s="1"/>
  <c r="C60" i="22"/>
  <c r="D16" i="22"/>
  <c r="B20" i="22"/>
  <c r="B51" i="22"/>
  <c r="E56" i="22"/>
  <c r="E8" i="22"/>
  <c r="E20" i="22"/>
  <c r="D17" i="22"/>
  <c r="D20" i="22"/>
  <c r="F42" i="22"/>
  <c r="F37" i="22"/>
  <c r="F53" i="22"/>
  <c r="C52" i="22"/>
  <c r="D51" i="22"/>
  <c r="B56" i="22"/>
  <c r="B37" i="22"/>
  <c r="E60" i="22"/>
  <c r="E37" i="22"/>
  <c r="E55" i="22"/>
  <c r="C20" i="22"/>
  <c r="D56" i="22"/>
  <c r="F20" i="22"/>
  <c r="F15" i="22"/>
  <c r="C56" i="22"/>
  <c r="D15" i="22"/>
  <c r="B16" i="22"/>
  <c r="E42" i="22"/>
  <c r="E16" i="22"/>
  <c r="C37" i="22"/>
  <c r="F54" i="22"/>
  <c r="F17" i="22"/>
  <c r="C51" i="22"/>
  <c r="D37" i="22"/>
  <c r="B42" i="22"/>
  <c r="B54" i="22"/>
  <c r="E54" i="22"/>
  <c r="E17" i="22"/>
  <c r="E53" i="22"/>
  <c r="C16" i="22"/>
  <c r="C53" i="22"/>
  <c r="F16" i="22"/>
  <c r="F56" i="22"/>
  <c r="F55" i="22"/>
  <c r="F59" i="22"/>
  <c r="S43" i="22" l="1"/>
  <c r="L45" i="22"/>
  <c r="R45" i="22"/>
  <c r="T45" i="22"/>
  <c r="S45" i="22"/>
  <c r="U45" i="22"/>
  <c r="N48" i="22"/>
  <c r="S48" i="22"/>
  <c r="T48" i="22"/>
  <c r="U48" i="22"/>
  <c r="R48" i="22"/>
  <c r="L35" i="22"/>
  <c r="U35" i="22"/>
  <c r="T35" i="22"/>
  <c r="S35" i="22"/>
  <c r="R35" i="22"/>
  <c r="Q25" i="22"/>
  <c r="S25" i="22"/>
  <c r="U25" i="22"/>
  <c r="T25" i="22"/>
  <c r="R25" i="22"/>
  <c r="T19" i="22"/>
  <c r="R19" i="22"/>
  <c r="L6" i="22"/>
  <c r="U6" i="22"/>
  <c r="T6" i="22"/>
  <c r="R6" i="22"/>
  <c r="S6" i="22"/>
  <c r="S19" i="22"/>
  <c r="U19" i="22"/>
  <c r="U59" i="22"/>
  <c r="S59" i="22"/>
  <c r="T59" i="22"/>
  <c r="R59" i="22"/>
  <c r="T43" i="22"/>
  <c r="L44" i="22"/>
  <c r="U44" i="22"/>
  <c r="S44" i="22"/>
  <c r="R44" i="22"/>
  <c r="T44" i="22"/>
  <c r="R43" i="22"/>
  <c r="Q9" i="22"/>
  <c r="U9" i="22"/>
  <c r="S9" i="22"/>
  <c r="T9" i="22"/>
  <c r="R9" i="22"/>
  <c r="U10" i="22"/>
  <c r="R10" i="22"/>
  <c r="T10" i="22"/>
  <c r="S10" i="22"/>
  <c r="U60" i="22"/>
  <c r="S60" i="22"/>
  <c r="R60" i="22"/>
  <c r="T60" i="22"/>
  <c r="T21" i="22"/>
  <c r="S21" i="22"/>
  <c r="R21" i="22"/>
  <c r="R15" i="22"/>
  <c r="T15" i="22"/>
  <c r="S15" i="22"/>
  <c r="T5" i="22"/>
  <c r="R5" i="22"/>
  <c r="U5" i="22"/>
  <c r="S5" i="22"/>
  <c r="S50" i="22"/>
  <c r="T50" i="22"/>
  <c r="R50" i="22"/>
  <c r="U52" i="22"/>
  <c r="S52" i="22"/>
  <c r="R52" i="22"/>
  <c r="T52" i="22"/>
  <c r="R55" i="22"/>
  <c r="T55" i="22"/>
  <c r="S55" i="22"/>
  <c r="M7" i="22"/>
  <c r="T7" i="22"/>
  <c r="U7" i="22"/>
  <c r="S7" i="22"/>
  <c r="R7" i="22"/>
  <c r="M22" i="22"/>
  <c r="T22" i="22"/>
  <c r="S22" i="22"/>
  <c r="R22" i="22"/>
  <c r="U22" i="22"/>
  <c r="U51" i="22"/>
  <c r="T51" i="22"/>
  <c r="S51" i="22"/>
  <c r="R51" i="22"/>
  <c r="T17" i="22"/>
  <c r="S17" i="22"/>
  <c r="R17" i="22"/>
  <c r="U17" i="22"/>
  <c r="S42" i="22"/>
  <c r="T42" i="22"/>
  <c r="R42" i="22"/>
  <c r="P36" i="22"/>
  <c r="U36" i="22"/>
  <c r="S36" i="22"/>
  <c r="R36" i="22"/>
  <c r="T36" i="22"/>
  <c r="S18" i="22"/>
  <c r="T18" i="22"/>
  <c r="R18" i="22"/>
  <c r="T12" i="22"/>
  <c r="S12" i="22"/>
  <c r="R12" i="22"/>
  <c r="T54" i="22"/>
  <c r="R54" i="22"/>
  <c r="U54" i="22"/>
  <c r="S54" i="22"/>
  <c r="T16" i="22"/>
  <c r="S16" i="22"/>
  <c r="R16" i="22"/>
  <c r="U58" i="22"/>
  <c r="S58" i="22"/>
  <c r="T58" i="22"/>
  <c r="R58" i="22"/>
  <c r="U11" i="22"/>
  <c r="S11" i="22"/>
  <c r="R11" i="22"/>
  <c r="T11" i="22"/>
  <c r="T41" i="22"/>
  <c r="S41" i="22"/>
  <c r="R41" i="22"/>
  <c r="R23" i="22"/>
  <c r="T23" i="22"/>
  <c r="U23" i="22"/>
  <c r="S23" i="22"/>
  <c r="T57" i="22"/>
  <c r="S57" i="22"/>
  <c r="R57" i="22"/>
  <c r="U57" i="22"/>
  <c r="T14" i="22"/>
  <c r="R14" i="22"/>
  <c r="U14" i="22"/>
  <c r="S14" i="22"/>
  <c r="U20" i="22"/>
  <c r="S20" i="22"/>
  <c r="R20" i="22"/>
  <c r="T20" i="22"/>
  <c r="R37" i="22"/>
  <c r="T37" i="22"/>
  <c r="S37" i="22"/>
  <c r="U37" i="22"/>
  <c r="T49" i="22"/>
  <c r="S49" i="22"/>
  <c r="U49" i="22"/>
  <c r="R49" i="22"/>
  <c r="T24" i="22"/>
  <c r="U24" i="22"/>
  <c r="S24" i="22"/>
  <c r="R24" i="22"/>
  <c r="R53" i="22"/>
  <c r="T53" i="22"/>
  <c r="S53" i="22"/>
  <c r="U53" i="22"/>
  <c r="R29" i="22"/>
  <c r="T29" i="22"/>
  <c r="S29" i="22"/>
  <c r="U29" i="22"/>
  <c r="T8" i="22"/>
  <c r="S8" i="22"/>
  <c r="R8" i="22"/>
  <c r="T56" i="22"/>
  <c r="U56" i="22"/>
  <c r="S56" i="22"/>
  <c r="R56" i="22"/>
  <c r="Q46" i="22"/>
  <c r="T46" i="22"/>
  <c r="S46" i="22"/>
  <c r="R46" i="22"/>
  <c r="U46" i="22"/>
  <c r="R47" i="22"/>
  <c r="U47" i="22"/>
  <c r="T47" i="22"/>
  <c r="S47" i="22"/>
  <c r="R39" i="22"/>
  <c r="U39" i="22"/>
  <c r="T39" i="22"/>
  <c r="S39" i="22"/>
  <c r="O6" i="22"/>
  <c r="Q19" i="22"/>
  <c r="P19" i="22"/>
  <c r="O35" i="22"/>
  <c r="Q24" i="22"/>
  <c r="L22" i="22"/>
  <c r="O22" i="22"/>
  <c r="O11" i="22"/>
  <c r="N24" i="22"/>
  <c r="P23" i="22"/>
  <c r="O45" i="22"/>
  <c r="N45" i="22"/>
  <c r="M45" i="22"/>
  <c r="P45" i="22"/>
  <c r="Q45" i="22"/>
  <c r="M19" i="22"/>
  <c r="O19" i="22"/>
  <c r="M6" i="22"/>
  <c r="P6" i="22"/>
  <c r="N6" i="22"/>
  <c r="Q6" i="22"/>
  <c r="L48" i="22"/>
  <c r="L25" i="22"/>
  <c r="M48" i="22"/>
  <c r="P25" i="22"/>
  <c r="L19" i="22"/>
  <c r="M25" i="22"/>
  <c r="N25" i="22"/>
  <c r="O48" i="22"/>
  <c r="O25" i="22"/>
  <c r="P48" i="22"/>
  <c r="Q48" i="22"/>
  <c r="P10" i="22"/>
  <c r="O10" i="22"/>
  <c r="Q57" i="22"/>
  <c r="M21" i="22"/>
  <c r="P58" i="22"/>
  <c r="Q43" i="22"/>
  <c r="Q47" i="22"/>
  <c r="N9" i="22"/>
  <c r="P14" i="22"/>
  <c r="L50" i="22"/>
  <c r="L49" i="22"/>
  <c r="N18" i="22"/>
  <c r="N10" i="22"/>
  <c r="M41" i="22"/>
  <c r="M24" i="22"/>
  <c r="M39" i="22"/>
  <c r="P24" i="22"/>
  <c r="L7" i="22"/>
  <c r="O24" i="22"/>
  <c r="L24" i="22"/>
  <c r="O7" i="22"/>
  <c r="L29" i="22"/>
  <c r="O29" i="22"/>
  <c r="N29" i="22"/>
  <c r="M29" i="22"/>
  <c r="Q29" i="22"/>
  <c r="P29" i="22"/>
  <c r="Q39" i="22"/>
  <c r="P46" i="22"/>
  <c r="L39" i="22"/>
  <c r="Q7" i="22"/>
  <c r="N7" i="22"/>
  <c r="N39" i="22"/>
  <c r="P7" i="22"/>
  <c r="P39" i="22"/>
  <c r="O39" i="22"/>
  <c r="N50" i="22"/>
  <c r="M46" i="22"/>
  <c r="P50" i="22"/>
  <c r="N47" i="22"/>
  <c r="L47" i="22"/>
  <c r="O46" i="22"/>
  <c r="O47" i="22"/>
  <c r="M50" i="22"/>
  <c r="L46" i="22"/>
  <c r="P47" i="22"/>
  <c r="O50" i="22"/>
  <c r="Q50" i="22"/>
  <c r="L5" i="22"/>
  <c r="N46" i="22"/>
  <c r="M47" i="22"/>
  <c r="L36" i="22"/>
  <c r="Q36" i="22"/>
  <c r="L14" i="22"/>
  <c r="L58" i="22"/>
  <c r="Q58" i="22"/>
  <c r="M58" i="22"/>
  <c r="Q22" i="22"/>
  <c r="N58" i="22"/>
  <c r="M23" i="22"/>
  <c r="N22" i="22"/>
  <c r="O36" i="22"/>
  <c r="O58" i="22"/>
  <c r="L23" i="22"/>
  <c r="M36" i="22"/>
  <c r="N23" i="22"/>
  <c r="Q23" i="22"/>
  <c r="M49" i="22"/>
  <c r="M11" i="22"/>
  <c r="O18" i="22"/>
  <c r="L41" i="22"/>
  <c r="O23" i="22"/>
  <c r="P22" i="22"/>
  <c r="N36" i="22"/>
  <c r="M12" i="22"/>
  <c r="N21" i="22"/>
  <c r="Q41" i="22"/>
  <c r="P35" i="22"/>
  <c r="N43" i="22"/>
  <c r="M35" i="22"/>
  <c r="N41" i="22"/>
  <c r="Q35" i="22"/>
  <c r="M43" i="22"/>
  <c r="N35" i="22"/>
  <c r="P43" i="22"/>
  <c r="P41" i="22"/>
  <c r="O41" i="22"/>
  <c r="O43" i="22"/>
  <c r="Q10" i="22"/>
  <c r="L43" i="22"/>
  <c r="L10" i="22"/>
  <c r="M10" i="22"/>
  <c r="N14" i="22"/>
  <c r="P11" i="22"/>
  <c r="M14" i="22"/>
  <c r="O14" i="22"/>
  <c r="M18" i="22"/>
  <c r="N11" i="22"/>
  <c r="P9" i="22"/>
  <c r="N49" i="22"/>
  <c r="Q14" i="22"/>
  <c r="Q11" i="22"/>
  <c r="P49" i="22"/>
  <c r="Q18" i="22"/>
  <c r="L11" i="22"/>
  <c r="O9" i="22"/>
  <c r="Q49" i="22"/>
  <c r="P18" i="22"/>
  <c r="M9" i="22"/>
  <c r="O49" i="22"/>
  <c r="L18" i="22"/>
  <c r="L9" i="22"/>
  <c r="M57" i="22"/>
  <c r="O12" i="22"/>
  <c r="L21" i="22"/>
  <c r="P57" i="22"/>
  <c r="N12" i="22"/>
  <c r="Q44" i="22"/>
  <c r="O57" i="22"/>
  <c r="M44" i="22"/>
  <c r="P12" i="22"/>
  <c r="L57" i="22"/>
  <c r="N44" i="22"/>
  <c r="Q21" i="22"/>
  <c r="Q12" i="22"/>
  <c r="L12" i="22"/>
  <c r="N57" i="22"/>
  <c r="P44" i="22"/>
  <c r="O21" i="22"/>
  <c r="O44" i="22"/>
  <c r="P21" i="22"/>
  <c r="M37" i="4"/>
  <c r="N37" i="4" s="1"/>
  <c r="L37" i="4"/>
  <c r="M39" i="4"/>
  <c r="N39" i="4" s="1"/>
  <c r="L39" i="4"/>
  <c r="V5" i="22"/>
  <c r="M12" i="4"/>
  <c r="N12" i="4" s="1"/>
  <c r="M40" i="4"/>
  <c r="N40" i="4" s="1"/>
  <c r="M42" i="4"/>
  <c r="N42" i="4" s="1"/>
  <c r="M20" i="4"/>
  <c r="N20" i="4" s="1"/>
  <c r="M24" i="4"/>
  <c r="N24" i="4" s="1"/>
  <c r="M18" i="4"/>
  <c r="N18" i="4" s="1"/>
  <c r="M49" i="4"/>
  <c r="N49" i="4" s="1"/>
  <c r="V17" i="22"/>
  <c r="V60" i="22"/>
  <c r="V54" i="22"/>
  <c r="Q5" i="22"/>
  <c r="M10" i="4"/>
  <c r="N10" i="4" s="1"/>
  <c r="O23" i="4" s="1"/>
  <c r="M17" i="4"/>
  <c r="N17" i="4" s="1"/>
  <c r="N5" i="22"/>
  <c r="O5" i="22"/>
  <c r="M5" i="22"/>
  <c r="P5" i="22"/>
  <c r="O15" i="22"/>
  <c r="P55" i="22"/>
  <c r="L53" i="22"/>
  <c r="N53" i="22"/>
  <c r="Q55" i="22"/>
  <c r="N59" i="22"/>
  <c r="L59" i="22"/>
  <c r="P59" i="22"/>
  <c r="O59" i="22"/>
  <c r="M59" i="22"/>
  <c r="Q59" i="22"/>
  <c r="P53" i="22"/>
  <c r="N60" i="22"/>
  <c r="L60" i="22"/>
  <c r="P60" i="22"/>
  <c r="O60" i="22"/>
  <c r="M60" i="22"/>
  <c r="Q60" i="22"/>
  <c r="P17" i="22"/>
  <c r="N17" i="22"/>
  <c r="O17" i="22"/>
  <c r="Q8" i="22"/>
  <c r="N8" i="22"/>
  <c r="Q53" i="22"/>
  <c r="M8" i="22"/>
  <c r="M17" i="22"/>
  <c r="O8" i="22"/>
  <c r="L55" i="22"/>
  <c r="O52" i="22"/>
  <c r="M52" i="22"/>
  <c r="P52" i="22"/>
  <c r="Q52" i="22"/>
  <c r="L52" i="22"/>
  <c r="P15" i="22"/>
  <c r="M53" i="22"/>
  <c r="L8" i="22"/>
  <c r="P8" i="22"/>
  <c r="O55" i="22"/>
  <c r="L15" i="22"/>
  <c r="N52" i="22"/>
  <c r="Q15" i="22"/>
  <c r="O53" i="22"/>
  <c r="M15" i="22"/>
  <c r="Q17" i="22"/>
  <c r="N15" i="22"/>
  <c r="L17" i="22"/>
  <c r="N55" i="22"/>
  <c r="M55" i="22"/>
  <c r="M42" i="22"/>
  <c r="Q42" i="22"/>
  <c r="O42" i="22"/>
  <c r="N42" i="22"/>
  <c r="P42" i="22"/>
  <c r="L42" i="22"/>
  <c r="M56" i="22"/>
  <c r="Q56" i="22"/>
  <c r="O56" i="22"/>
  <c r="N56" i="22"/>
  <c r="P56" i="22"/>
  <c r="L56" i="22"/>
  <c r="M20" i="22"/>
  <c r="Q20" i="22"/>
  <c r="N20" i="22"/>
  <c r="O20" i="22"/>
  <c r="L20" i="22"/>
  <c r="P20" i="22"/>
  <c r="M16" i="22"/>
  <c r="Q16" i="22"/>
  <c r="N16" i="22"/>
  <c r="O16" i="22"/>
  <c r="L16" i="22"/>
  <c r="P16" i="22"/>
  <c r="M54" i="22"/>
  <c r="Q54" i="22"/>
  <c r="O54" i="22"/>
  <c r="N54" i="22"/>
  <c r="P54" i="22"/>
  <c r="L54" i="22"/>
  <c r="M37" i="22"/>
  <c r="Q37" i="22"/>
  <c r="O37" i="22"/>
  <c r="L37" i="22"/>
  <c r="N37" i="22"/>
  <c r="P37" i="22"/>
  <c r="M51" i="22"/>
  <c r="Q51" i="22"/>
  <c r="O51" i="22"/>
  <c r="N51" i="22"/>
  <c r="P51" i="22"/>
  <c r="L51" i="22"/>
  <c r="O13" i="4" l="1"/>
  <c r="U8" i="22"/>
  <c r="U55" i="22"/>
  <c r="U12" i="22"/>
  <c r="U21" i="22"/>
  <c r="U50" i="22"/>
  <c r="U16" i="22"/>
  <c r="U15" i="22"/>
  <c r="U42" i="22"/>
  <c r="U18" i="22"/>
  <c r="U41" i="22"/>
  <c r="U43" i="22"/>
  <c r="O50" i="4"/>
  <c r="O29" i="4"/>
  <c r="O28" i="4"/>
  <c r="O31" i="4"/>
  <c r="O35" i="4"/>
  <c r="O9" i="4"/>
  <c r="O43" i="4"/>
  <c r="O36" i="4"/>
  <c r="O24" i="4"/>
  <c r="O11" i="4"/>
  <c r="O15" i="4"/>
  <c r="O25" i="4"/>
  <c r="O26" i="4"/>
  <c r="O7" i="4"/>
  <c r="O40" i="4"/>
  <c r="O30" i="4"/>
  <c r="O6" i="4"/>
  <c r="O41" i="4"/>
  <c r="O10" i="4"/>
  <c r="O59" i="4"/>
  <c r="O55" i="4"/>
  <c r="O57" i="4"/>
  <c r="O18" i="4"/>
  <c r="O20" i="4"/>
  <c r="O5" i="4"/>
  <c r="O49" i="4"/>
  <c r="O21" i="4"/>
  <c r="O58" i="4"/>
  <c r="O42" i="4"/>
  <c r="O38" i="4"/>
  <c r="O8" i="4"/>
  <c r="O45" i="4"/>
  <c r="O48" i="4"/>
  <c r="O56" i="4"/>
  <c r="O37" i="4"/>
  <c r="O16" i="4"/>
  <c r="O47" i="4"/>
  <c r="O19" i="4"/>
  <c r="O12" i="4"/>
  <c r="O22" i="4"/>
  <c r="O39" i="4"/>
  <c r="O14" i="4"/>
  <c r="V13" i="22" l="1"/>
  <c r="V12" i="22"/>
  <c r="V28" i="22"/>
  <c r="V29" i="22"/>
  <c r="V36" i="22"/>
  <c r="V52" i="22"/>
  <c r="V9" i="22"/>
  <c r="V43" i="22"/>
  <c r="V11" i="22"/>
  <c r="V25" i="22"/>
  <c r="V26" i="22"/>
  <c r="V7" i="22"/>
  <c r="V40" i="22"/>
  <c r="V6" i="22"/>
  <c r="V59" i="22"/>
  <c r="V55" i="22"/>
  <c r="V39" i="22"/>
  <c r="V58" i="22"/>
  <c r="V38" i="22"/>
  <c r="V45" i="22"/>
  <c r="V35" i="22"/>
  <c r="V48" i="22"/>
  <c r="V19" i="22"/>
  <c r="V44" i="22"/>
  <c r="V34" i="22"/>
  <c r="V22" i="22"/>
  <c r="V30" i="22"/>
  <c r="V21" i="22"/>
  <c r="V24" i="22"/>
  <c r="V42" i="22"/>
  <c r="V53" i="22"/>
  <c r="V56" i="22"/>
  <c r="V20" i="22"/>
  <c r="V16" i="22"/>
  <c r="V14" i="22"/>
  <c r="V10" i="22"/>
  <c r="V49" i="22"/>
  <c r="V8" i="22"/>
  <c r="V41" i="22"/>
  <c r="V23" i="22"/>
  <c r="V31" i="22"/>
  <c r="V18" i="22"/>
  <c r="V15" i="22"/>
  <c r="V50" i="22"/>
  <c r="V37" i="22"/>
  <c r="V47" i="22"/>
  <c r="V51" i="22"/>
  <c r="V46" i="22"/>
  <c r="V57" i="22"/>
</calcChain>
</file>

<file path=xl/sharedStrings.xml><?xml version="1.0" encoding="utf-8"?>
<sst xmlns="http://schemas.openxmlformats.org/spreadsheetml/2006/main" count="315" uniqueCount="127">
  <si>
    <t>Driver</t>
  </si>
  <si>
    <t>Nick Betegh</t>
  </si>
  <si>
    <t>Stephane Roy</t>
  </si>
  <si>
    <t>Trevor Naidoo</t>
  </si>
  <si>
    <t>Maggie Nettleton</t>
  </si>
  <si>
    <t>Race Rank</t>
  </si>
  <si>
    <t>Race Points</t>
  </si>
  <si>
    <t>Race No.</t>
  </si>
  <si>
    <t>Raw Rank</t>
  </si>
  <si>
    <t>Qualifying Time</t>
  </si>
  <si>
    <t>Formula Time</t>
  </si>
  <si>
    <t>Weighted Time</t>
  </si>
  <si>
    <t>Weighted Formula Time</t>
  </si>
  <si>
    <t>Notes</t>
  </si>
  <si>
    <t>0 = Did not Race</t>
  </si>
  <si>
    <t>Location:</t>
  </si>
  <si>
    <t>Date:</t>
  </si>
  <si>
    <t>Date/Location</t>
  </si>
  <si>
    <t>Race #3</t>
  </si>
  <si>
    <t>Race #4</t>
  </si>
  <si>
    <t>Total Finish Points</t>
  </si>
  <si>
    <t>Raw   Rank</t>
  </si>
  <si>
    <t>Average Rank</t>
  </si>
  <si>
    <t>Reverse Average Rank</t>
  </si>
  <si>
    <t xml:space="preserve"> </t>
  </si>
  <si>
    <t>Points/ Race Finish</t>
  </si>
  <si>
    <t>Champ- ionship Rank</t>
  </si>
  <si>
    <t>Top Points Value</t>
  </si>
  <si>
    <t>Anthony Verratti</t>
  </si>
  <si>
    <t>Daniel Ruble</t>
  </si>
  <si>
    <t>Dave Yocom</t>
  </si>
  <si>
    <t>Steve Washington</t>
  </si>
  <si>
    <t>Tony DeMarco</t>
  </si>
  <si>
    <t>Tony Micciolo</t>
  </si>
  <si>
    <t>Vytenis Bichnevicius</t>
  </si>
  <si>
    <t>Carlo D'Santus</t>
  </si>
  <si>
    <t>Jeff Walton</t>
  </si>
  <si>
    <t>Corey McFadden</t>
  </si>
  <si>
    <t>PPF Class</t>
  </si>
  <si>
    <t>PPF Factor</t>
  </si>
  <si>
    <t>AX6</t>
  </si>
  <si>
    <t>AX12</t>
  </si>
  <si>
    <t>Dave Nettleton</t>
  </si>
  <si>
    <t>David Cincera</t>
  </si>
  <si>
    <t>Erica Burkit</t>
  </si>
  <si>
    <t>Shawn Black</t>
  </si>
  <si>
    <t>Richard Lipow</t>
  </si>
  <si>
    <t>Eric Valencia</t>
  </si>
  <si>
    <t>AX13</t>
  </si>
  <si>
    <t>AX11</t>
  </si>
  <si>
    <t>AX9</t>
  </si>
  <si>
    <t>AX10</t>
  </si>
  <si>
    <t>AX7</t>
  </si>
  <si>
    <t>AX5</t>
  </si>
  <si>
    <t>AX8</t>
  </si>
  <si>
    <t>Car Rating</t>
  </si>
  <si>
    <t>AX1</t>
  </si>
  <si>
    <t>AX2</t>
  </si>
  <si>
    <t>AX3</t>
  </si>
  <si>
    <t>AX4</t>
  </si>
  <si>
    <t>AX14</t>
  </si>
  <si>
    <t>AX15</t>
  </si>
  <si>
    <t>PAX Factor</t>
  </si>
  <si>
    <t>Delta</t>
  </si>
  <si>
    <t>Eric Kaufmann</t>
  </si>
  <si>
    <t>Dennis Murphy</t>
  </si>
  <si>
    <t>Ron Seafoss</t>
  </si>
  <si>
    <t>Zohrab Derkrikorian</t>
  </si>
  <si>
    <t>Don Eichelberger</t>
  </si>
  <si>
    <t>Mark Gilbert</t>
  </si>
  <si>
    <t>Al Kirby</t>
  </si>
  <si>
    <t>AX99</t>
  </si>
  <si>
    <t>Chris Askin</t>
  </si>
  <si>
    <t>Will Majarian</t>
  </si>
  <si>
    <t>Zachary Pratt</t>
  </si>
  <si>
    <t>Jim Wirth</t>
  </si>
  <si>
    <t>John Hickey</t>
  </si>
  <si>
    <t>Matthew Walsh</t>
  </si>
  <si>
    <t>Race #7</t>
  </si>
  <si>
    <t>Race #6</t>
  </si>
  <si>
    <t>Race #8</t>
  </si>
  <si>
    <t>Mark Anderson</t>
  </si>
  <si>
    <t>Paula Gavin</t>
  </si>
  <si>
    <t>Joyce Hunt</t>
  </si>
  <si>
    <t>Peter Hunt</t>
  </si>
  <si>
    <t>Mary Ellen Williams</t>
  </si>
  <si>
    <t>Alexander Takacs III</t>
  </si>
  <si>
    <t>Jane Finlay</t>
  </si>
  <si>
    <t>Geza Korchmaros</t>
  </si>
  <si>
    <t>Robert Nyitrai</t>
  </si>
  <si>
    <t>Daniel Hillman</t>
  </si>
  <si>
    <t>Carolyn Spivak</t>
  </si>
  <si>
    <t>Kristofer Kartsotis</t>
  </si>
  <si>
    <t>Otoniel Figueroa</t>
  </si>
  <si>
    <t>Tiffany Hamilton</t>
  </si>
  <si>
    <t>Bernard Hamilton</t>
  </si>
  <si>
    <t>Andrzej Wojcieszynski</t>
  </si>
  <si>
    <t>John Rheinstadter</t>
  </si>
  <si>
    <t>Justin Rheinstadter</t>
  </si>
  <si>
    <t>Joergen Spens</t>
  </si>
  <si>
    <t>Jose Rivas</t>
  </si>
  <si>
    <t>Race #5</t>
  </si>
  <si>
    <t>Race #9</t>
  </si>
  <si>
    <t>Race #10</t>
  </si>
  <si>
    <t>Class</t>
  </si>
  <si>
    <t>PAX</t>
  </si>
  <si>
    <t>Race #1</t>
  </si>
  <si>
    <t>Race #2</t>
  </si>
  <si>
    <t>Jared Rodeheaver</t>
  </si>
  <si>
    <t>2022 RTR Championship Cup - Raw</t>
  </si>
  <si>
    <t>2022 RTR Championship Cup - PPF</t>
  </si>
  <si>
    <t>Riesentöter Autocross  --  2022 Club Championship</t>
  </si>
  <si>
    <t>NNJR ADOPTED CLASSIFICATION</t>
  </si>
  <si>
    <t>S1</t>
  </si>
  <si>
    <t>S2</t>
  </si>
  <si>
    <t>S3</t>
  </si>
  <si>
    <t>S4</t>
  </si>
  <si>
    <t>S5</t>
  </si>
  <si>
    <t>P1</t>
  </si>
  <si>
    <t>P2</t>
  </si>
  <si>
    <t>P3</t>
  </si>
  <si>
    <t>P4</t>
  </si>
  <si>
    <t>P5</t>
  </si>
  <si>
    <t>I1</t>
  </si>
  <si>
    <t>M1</t>
  </si>
  <si>
    <t>Warminster</t>
  </si>
  <si>
    <t>Christopher Esposito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</si>
</sst>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m/d;@"/>
    <numFmt numFmtId="166" formatCode="[$-409]mmmm\ d\,\ yyyy;@"/>
    <numFmt numFmtId="167" formatCode="mmm\ dd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indexed="8"/>
      <name val="Times New Roman"/>
      <family val="1"/>
    </font>
    <font>
      <sz val="7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theme="1"/>
      <name val="Times New Roman"/>
      <family val="1"/>
    </font>
    <font>
      <sz val="12"/>
      <color rgb="FF222222"/>
      <name val="Roboto"/>
    </font>
    <font>
      <b/>
      <sz val="10"/>
      <color rgb="FF222222"/>
      <name val="Arial"/>
      <family val="2"/>
    </font>
    <font>
      <b/>
      <sz val="10"/>
      <color rgb="FF000000"/>
      <name val="Arial"/>
      <family val="2"/>
    </font>
    <font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249977111117893"/>
        <bgColor indexed="64"/>
      </patternFill>
    </fill>
  </fills>
  <borders count="49">
    <border>
      <left/>
      <right/>
      <top/>
      <bottom/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slantDashDot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ck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/>
      <bottom style="slantDashDot">
        <color auto="1"/>
      </bottom>
      <diagonal/>
    </border>
    <border>
      <left style="hair">
        <color auto="1"/>
      </left>
      <right style="thick">
        <color auto="1"/>
      </right>
      <top/>
      <bottom style="slantDashDot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slantDashDot">
        <color auto="1"/>
      </bottom>
      <diagonal/>
    </border>
    <border>
      <left style="thick">
        <color auto="1"/>
      </left>
      <right style="hair">
        <color auto="1"/>
      </right>
      <top/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ck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slantDashDot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slantDashDot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slantDashDot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slantDashDot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/>
      <top style="thick">
        <color rgb="FF000000"/>
      </top>
      <bottom style="medium">
        <color rgb="FFCCCCCC"/>
      </bottom>
      <diagonal/>
    </border>
    <border>
      <left/>
      <right/>
      <top style="thick">
        <color rgb="FF000000"/>
      </top>
      <bottom style="medium">
        <color rgb="FFCCCCCC"/>
      </bottom>
      <diagonal/>
    </border>
    <border>
      <left/>
      <right style="medium">
        <color rgb="FF000000"/>
      </right>
      <top style="thick">
        <color rgb="FF000000"/>
      </top>
      <bottom style="medium">
        <color rgb="FFCCCCCC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2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165" fontId="7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164" fontId="1" fillId="0" borderId="14" xfId="1" applyNumberFormat="1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indent="1"/>
    </xf>
    <xf numFmtId="0" fontId="1" fillId="0" borderId="35" xfId="0" applyFont="1" applyBorder="1" applyAlignment="1">
      <alignment horizontal="right" vertical="center" indent="1"/>
    </xf>
    <xf numFmtId="0" fontId="11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right" vertical="center" indent="1"/>
    </xf>
    <xf numFmtId="1" fontId="6" fillId="0" borderId="3" xfId="0" applyNumberFormat="1" applyFont="1" applyBorder="1" applyAlignment="1">
      <alignment horizontal="right" vertical="center" indent="1"/>
    </xf>
    <xf numFmtId="0" fontId="1" fillId="0" borderId="38" xfId="0" applyFont="1" applyBorder="1" applyAlignment="1">
      <alignment horizontal="center" vertical="center"/>
    </xf>
    <xf numFmtId="164" fontId="1" fillId="3" borderId="5" xfId="1" applyNumberFormat="1" applyFont="1" applyFill="1" applyBorder="1" applyAlignment="1">
      <alignment horizontal="center" vertical="center"/>
    </xf>
    <xf numFmtId="164" fontId="1" fillId="3" borderId="2" xfId="1" applyNumberFormat="1" applyFont="1" applyFill="1" applyBorder="1" applyAlignment="1">
      <alignment horizontal="center" vertical="center"/>
    </xf>
    <xf numFmtId="164" fontId="1" fillId="3" borderId="14" xfId="1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 indent="1"/>
    </xf>
    <xf numFmtId="2" fontId="1" fillId="0" borderId="2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right" vertical="center"/>
    </xf>
    <xf numFmtId="164" fontId="2" fillId="0" borderId="19" xfId="1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164" fontId="3" fillId="0" borderId="16" xfId="1" applyNumberFormat="1" applyFont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/>
    </xf>
    <xf numFmtId="167" fontId="7" fillId="0" borderId="27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 wrapText="1"/>
    </xf>
    <xf numFmtId="0" fontId="17" fillId="4" borderId="45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8" fillId="4" borderId="44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right" vertical="center" wrapText="1"/>
    </xf>
    <xf numFmtId="0" fontId="18" fillId="4" borderId="45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wrapText="1"/>
    </xf>
    <xf numFmtId="0" fontId="15" fillId="4" borderId="43" xfId="0" applyFont="1" applyFill="1" applyBorder="1" applyAlignment="1">
      <alignment wrapText="1"/>
    </xf>
    <xf numFmtId="10" fontId="18" fillId="4" borderId="43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4" fontId="0" fillId="5" borderId="0" xfId="1" applyNumberFormat="1" applyFont="1" applyFill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6" fontId="14" fillId="3" borderId="19" xfId="0" applyNumberFormat="1" applyFont="1" applyFill="1" applyBorder="1" applyAlignment="1">
      <alignment horizontal="center" vertical="center"/>
    </xf>
    <xf numFmtId="166" fontId="14" fillId="3" borderId="2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vertical="center" wrapText="1"/>
    </xf>
    <xf numFmtId="0" fontId="16" fillId="4" borderId="41" xfId="0" applyFont="1" applyFill="1" applyBorder="1" applyAlignment="1">
      <alignment vertical="center" wrapText="1"/>
    </xf>
    <xf numFmtId="0" fontId="16" fillId="4" borderId="42" xfId="0" applyFont="1" applyFill="1" applyBorder="1" applyAlignment="1">
      <alignment vertical="center" wrapText="1"/>
    </xf>
    <xf numFmtId="0" fontId="15" fillId="4" borderId="46" xfId="0" applyFont="1" applyFill="1" applyBorder="1" applyAlignment="1">
      <alignment wrapText="1"/>
    </xf>
    <xf numFmtId="0" fontId="15" fillId="4" borderId="47" xfId="0" applyFont="1" applyFill="1" applyBorder="1" applyAlignment="1">
      <alignment wrapText="1"/>
    </xf>
    <xf numFmtId="0" fontId="15" fillId="4" borderId="48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2"/>
  <sheetViews>
    <sheetView zoomScale="70" zoomScaleNormal="70" workbookViewId="0">
      <pane xSplit="1" ySplit="4" topLeftCell="B5" activePane="bottomRight" state="frozen"/>
      <selection activeCell="A27" sqref="A27"/>
      <selection pane="topRight" activeCell="A27" sqref="A27"/>
      <selection pane="bottomLeft" activeCell="A27" sqref="A27"/>
      <selection pane="bottomRight" sqref="A1:O1"/>
    </sheetView>
  </sheetViews>
  <sheetFormatPr defaultColWidth="9.1796875" defaultRowHeight="14" x14ac:dyDescent="0.35"/>
  <cols>
    <col min="1" max="1" width="20.1796875" style="4" customWidth="1"/>
    <col min="2" max="11" width="8.7265625" style="5" customWidth="1"/>
    <col min="12" max="12" width="8.1796875" style="4" customWidth="1"/>
    <col min="13" max="13" width="11.26953125" style="4" customWidth="1"/>
    <col min="14" max="14" width="11.26953125" style="4" hidden="1" customWidth="1"/>
    <col min="15" max="15" width="7.81640625" style="4" customWidth="1"/>
    <col min="16" max="16" width="2.26953125" style="4" customWidth="1"/>
    <col min="17" max="16384" width="9.1796875" style="4"/>
  </cols>
  <sheetData>
    <row r="1" spans="1:15" ht="24.75" customHeight="1" thickBot="1" x14ac:dyDescent="0.4">
      <c r="A1" s="99" t="s">
        <v>109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s="6" customFormat="1" ht="25.5" customHeight="1" thickTop="1" x14ac:dyDescent="0.35">
      <c r="A2" s="19" t="s">
        <v>7</v>
      </c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20">
        <v>8</v>
      </c>
      <c r="J2" s="20">
        <v>9</v>
      </c>
      <c r="K2" s="20">
        <v>10</v>
      </c>
      <c r="L2" s="96" t="s">
        <v>20</v>
      </c>
      <c r="M2" s="96" t="s">
        <v>22</v>
      </c>
      <c r="N2" s="96" t="s">
        <v>23</v>
      </c>
      <c r="O2" s="100" t="s">
        <v>8</v>
      </c>
    </row>
    <row r="3" spans="1:15" s="6" customFormat="1" ht="20.25" customHeight="1" x14ac:dyDescent="0.35">
      <c r="A3" s="21" t="s">
        <v>17</v>
      </c>
      <c r="B3" s="78">
        <f>IF(ISBLANK('1'!$I$3)=TRUE,"",'1'!$I$3)</f>
        <v>44675</v>
      </c>
      <c r="C3" s="78" t="str">
        <f>IF(ISBLANK('2'!$I$3)=TRUE,"",'2'!$I$3)</f>
        <v/>
      </c>
      <c r="D3" s="78" t="str">
        <f>IF(ISBLANK('3'!$I$3)=TRUE,"",'3'!$I$3)</f>
        <v/>
      </c>
      <c r="E3" s="78" t="str">
        <f>IF(ISBLANK('4'!$I$3)=TRUE,"",'4'!$I$3)</f>
        <v/>
      </c>
      <c r="F3" s="78" t="str">
        <f>IF(ISBLANK('5'!$I$3)=TRUE,"",'5'!$I$3)</f>
        <v/>
      </c>
      <c r="G3" s="78" t="str">
        <f>IF(ISBLANK('6'!$I$3)=TRUE,"",'6'!$I$3)</f>
        <v/>
      </c>
      <c r="H3" s="78" t="str">
        <f>IF(ISBLANK('7'!$I$3)=TRUE,"",'7'!$I$3)</f>
        <v/>
      </c>
      <c r="I3" s="78" t="str">
        <f>IF(ISBLANK('8'!$I$3)=TRUE,"",'8'!$I$3)</f>
        <v/>
      </c>
      <c r="J3" s="78" t="str">
        <f>IF(ISBLANK('9'!$I$3)=TRUE,"",'9'!$I$3)</f>
        <v/>
      </c>
      <c r="K3" s="22" t="str">
        <f>IF(ISBLANK('10'!$I$3)=TRUE,"",'10'!$I$3)</f>
        <v/>
      </c>
      <c r="L3" s="97"/>
      <c r="M3" s="97"/>
      <c r="N3" s="97"/>
      <c r="O3" s="101"/>
    </row>
    <row r="4" spans="1:15" s="6" customFormat="1" ht="35.25" customHeight="1" thickBot="1" x14ac:dyDescent="0.4">
      <c r="A4" s="23" t="s">
        <v>0</v>
      </c>
      <c r="B4" s="24" t="str">
        <f>IF(ISBLANK('1'!$D$3)=TRUE,"",'1'!$D$3)</f>
        <v>Warminster</v>
      </c>
      <c r="C4" s="24" t="str">
        <f>IF(ISBLANK('2'!$D$3)=TRUE,"",'2'!$D$3)</f>
        <v/>
      </c>
      <c r="D4" s="24" t="str">
        <f>IF(ISBLANK('3'!$D$3)=TRUE,"",'3'!$D$3)</f>
        <v/>
      </c>
      <c r="E4" s="24" t="str">
        <f>IF(ISBLANK('4'!$D$3)=TRUE,"",'4'!$D$3)</f>
        <v/>
      </c>
      <c r="F4" s="24" t="str">
        <f>IF(ISBLANK('5'!$D$3)=TRUE,"",'5'!$D$3)</f>
        <v/>
      </c>
      <c r="G4" s="24" t="str">
        <f>IF(ISBLANK('6'!$D$3)=TRUE,"",'6'!$D$3)</f>
        <v/>
      </c>
      <c r="H4" s="24" t="str">
        <f>IF(ISBLANK('7'!$D$3)=TRUE,"",'7'!$D$3)</f>
        <v/>
      </c>
      <c r="I4" s="30" t="str">
        <f>IF(ISBLANK('8'!$D$3)=TRUE,"",'8'!$D$3)</f>
        <v/>
      </c>
      <c r="J4" s="30" t="str">
        <f>IF(ISBLANK('9'!$D$3)=TRUE,"",'9'!$D$3)</f>
        <v/>
      </c>
      <c r="K4" s="30" t="str">
        <f>IF(ISBLANK('10'!$D$3)=TRUE,"",'10'!$D$3)</f>
        <v/>
      </c>
      <c r="L4" s="98"/>
      <c r="M4" s="98"/>
      <c r="N4" s="98"/>
      <c r="O4" s="102"/>
    </row>
    <row r="5" spans="1:15" ht="20.149999999999999" customHeight="1" x14ac:dyDescent="0.35">
      <c r="A5" s="61" t="s">
        <v>70</v>
      </c>
      <c r="B5" s="9" t="str">
        <f>'1'!D5</f>
        <v/>
      </c>
      <c r="C5" s="9" t="str">
        <f>'2'!D5</f>
        <v/>
      </c>
      <c r="D5" s="9" t="str">
        <f>'3'!D5</f>
        <v/>
      </c>
      <c r="E5" s="9" t="str">
        <f>'4'!D5</f>
        <v/>
      </c>
      <c r="F5" s="8" t="str">
        <f>'5'!D5</f>
        <v/>
      </c>
      <c r="G5" s="9" t="str">
        <f>'6'!D5</f>
        <v/>
      </c>
      <c r="H5" s="9" t="str">
        <f>'7'!D5</f>
        <v/>
      </c>
      <c r="I5" s="9" t="str">
        <f>'8'!D5</f>
        <v/>
      </c>
      <c r="J5" s="9" t="str">
        <f>'9'!D5</f>
        <v/>
      </c>
      <c r="K5" s="8" t="str">
        <f>'10'!$D5</f>
        <v/>
      </c>
      <c r="L5" s="12">
        <f>SUM(A5:K5)</f>
        <v>0</v>
      </c>
      <c r="M5" s="32">
        <f t="shared" ref="M5:M7" si="0">IF(COUNT(B5:K5)&gt;2,AVERAGE(B5:K5),99)</f>
        <v>99</v>
      </c>
      <c r="N5" s="32">
        <f t="shared" ref="N5:N7" si="1">100-M5</f>
        <v>1</v>
      </c>
      <c r="O5" s="49">
        <f t="shared" ref="O5:O42" si="2">IF(L5&gt;0,_xlfn.RANK.AVG(N5,$N$5:$N$61,0)-0.1,99)</f>
        <v>99</v>
      </c>
    </row>
    <row r="6" spans="1:15" ht="20.149999999999999" customHeight="1" x14ac:dyDescent="0.35">
      <c r="A6" s="58" t="s">
        <v>96</v>
      </c>
      <c r="B6" s="9" t="str">
        <f>'1'!D6</f>
        <v/>
      </c>
      <c r="C6" s="9" t="str">
        <f>'2'!D6</f>
        <v/>
      </c>
      <c r="D6" s="9" t="str">
        <f>'3'!D6</f>
        <v/>
      </c>
      <c r="E6" s="9" t="str">
        <f>'4'!D6</f>
        <v/>
      </c>
      <c r="F6" s="8" t="str">
        <f>'5'!D6</f>
        <v/>
      </c>
      <c r="G6" s="9" t="str">
        <f>'6'!D6</f>
        <v/>
      </c>
      <c r="H6" s="9" t="str">
        <f>'7'!D6</f>
        <v/>
      </c>
      <c r="I6" s="9" t="str">
        <f>'8'!D6</f>
        <v/>
      </c>
      <c r="J6" s="9" t="str">
        <f>'9'!D6</f>
        <v/>
      </c>
      <c r="K6" s="8" t="str">
        <f>'10'!$D6</f>
        <v/>
      </c>
      <c r="L6" s="12">
        <f t="shared" ref="L6:L60" si="3">SUM(A6:K6)</f>
        <v>0</v>
      </c>
      <c r="M6" s="32">
        <f t="shared" si="0"/>
        <v>99</v>
      </c>
      <c r="N6" s="32">
        <f t="shared" si="1"/>
        <v>1</v>
      </c>
      <c r="O6" s="49">
        <f t="shared" si="2"/>
        <v>99</v>
      </c>
    </row>
    <row r="7" spans="1:15" ht="20.149999999999999" customHeight="1" x14ac:dyDescent="0.35">
      <c r="A7" s="58" t="s">
        <v>86</v>
      </c>
      <c r="B7" s="9" t="str">
        <f>'1'!D7</f>
        <v/>
      </c>
      <c r="C7" s="9" t="str">
        <f>'2'!D7</f>
        <v/>
      </c>
      <c r="D7" s="9" t="str">
        <f>'3'!D7</f>
        <v/>
      </c>
      <c r="E7" s="9" t="str">
        <f>'4'!D7</f>
        <v/>
      </c>
      <c r="F7" s="8" t="str">
        <f>'5'!D7</f>
        <v/>
      </c>
      <c r="G7" s="9" t="str">
        <f>'6'!D7</f>
        <v/>
      </c>
      <c r="H7" s="9" t="str">
        <f>'7'!D7</f>
        <v/>
      </c>
      <c r="I7" s="9" t="str">
        <f>'8'!D7</f>
        <v/>
      </c>
      <c r="J7" s="9" t="str">
        <f>'9'!D7</f>
        <v/>
      </c>
      <c r="K7" s="8" t="str">
        <f>'10'!$D7</f>
        <v/>
      </c>
      <c r="L7" s="12">
        <f t="shared" si="3"/>
        <v>0</v>
      </c>
      <c r="M7" s="32">
        <f t="shared" si="0"/>
        <v>99</v>
      </c>
      <c r="N7" s="32">
        <f t="shared" si="1"/>
        <v>1</v>
      </c>
      <c r="O7" s="49">
        <f t="shared" si="2"/>
        <v>99</v>
      </c>
    </row>
    <row r="8" spans="1:15" ht="20.149999999999999" customHeight="1" x14ac:dyDescent="0.35">
      <c r="A8" s="58" t="s">
        <v>28</v>
      </c>
      <c r="B8" s="9" t="str">
        <f>'1'!D8</f>
        <v/>
      </c>
      <c r="C8" s="9" t="str">
        <f>'2'!D8</f>
        <v/>
      </c>
      <c r="D8" s="9" t="str">
        <f>'3'!D8</f>
        <v/>
      </c>
      <c r="E8" s="9" t="str">
        <f>'4'!D8</f>
        <v/>
      </c>
      <c r="F8" s="8" t="str">
        <f>'5'!D8</f>
        <v/>
      </c>
      <c r="G8" s="9" t="str">
        <f>'6'!D8</f>
        <v/>
      </c>
      <c r="H8" s="9" t="str">
        <f>'7'!D8</f>
        <v/>
      </c>
      <c r="I8" s="9" t="str">
        <f>'8'!D8</f>
        <v/>
      </c>
      <c r="J8" s="9" t="str">
        <f>'9'!D8</f>
        <v/>
      </c>
      <c r="K8" s="8" t="str">
        <f>'10'!$D8</f>
        <v/>
      </c>
      <c r="L8" s="12">
        <f t="shared" si="3"/>
        <v>0</v>
      </c>
      <c r="M8" s="32">
        <f t="shared" ref="M8:M56" si="4">IF(COUNT(B8:K8)&gt;2,AVERAGE(B8:K8),99)</f>
        <v>99</v>
      </c>
      <c r="N8" s="32">
        <f t="shared" ref="N8:N56" si="5">100-M8</f>
        <v>1</v>
      </c>
      <c r="O8" s="49">
        <f t="shared" si="2"/>
        <v>99</v>
      </c>
    </row>
    <row r="9" spans="1:15" ht="20.149999999999999" customHeight="1" x14ac:dyDescent="0.35">
      <c r="A9" s="58" t="s">
        <v>95</v>
      </c>
      <c r="B9" s="9" t="str">
        <f>'1'!D9</f>
        <v/>
      </c>
      <c r="C9" s="9" t="str">
        <f>'2'!D9</f>
        <v/>
      </c>
      <c r="D9" s="9" t="str">
        <f>'3'!D9</f>
        <v/>
      </c>
      <c r="E9" s="9" t="str">
        <f>'4'!D9</f>
        <v/>
      </c>
      <c r="F9" s="8" t="str">
        <f>'5'!D9</f>
        <v/>
      </c>
      <c r="G9" s="9" t="str">
        <f>'6'!D9</f>
        <v/>
      </c>
      <c r="H9" s="9" t="str">
        <f>'7'!D9</f>
        <v/>
      </c>
      <c r="I9" s="9" t="str">
        <f>'8'!D9</f>
        <v/>
      </c>
      <c r="J9" s="9" t="str">
        <f>'9'!D9</f>
        <v/>
      </c>
      <c r="K9" s="8" t="str">
        <f>'10'!$D9</f>
        <v/>
      </c>
      <c r="L9" s="12">
        <f t="shared" si="3"/>
        <v>0</v>
      </c>
      <c r="M9" s="32">
        <f t="shared" ref="M9" si="6">IF(COUNT(B9:K9)&gt;2,AVERAGE(B9:K9),99)</f>
        <v>99</v>
      </c>
      <c r="N9" s="32">
        <f t="shared" ref="N9" si="7">100-M9</f>
        <v>1</v>
      </c>
      <c r="O9" s="49">
        <f t="shared" si="2"/>
        <v>99</v>
      </c>
    </row>
    <row r="10" spans="1:15" ht="20.149999999999999" customHeight="1" x14ac:dyDescent="0.35">
      <c r="A10" s="58" t="s">
        <v>35</v>
      </c>
      <c r="B10" s="9" t="str">
        <f>'1'!D10</f>
        <v/>
      </c>
      <c r="C10" s="9" t="str">
        <f>'2'!D10</f>
        <v/>
      </c>
      <c r="D10" s="9" t="str">
        <f>'3'!D10</f>
        <v/>
      </c>
      <c r="E10" s="9" t="str">
        <f>'4'!D10</f>
        <v/>
      </c>
      <c r="F10" s="8" t="str">
        <f>'5'!D10</f>
        <v/>
      </c>
      <c r="G10" s="9" t="str">
        <f>'6'!D10</f>
        <v/>
      </c>
      <c r="H10" s="9" t="str">
        <f>'7'!D10</f>
        <v/>
      </c>
      <c r="I10" s="9" t="str">
        <f>'8'!D10</f>
        <v/>
      </c>
      <c r="J10" s="9" t="str">
        <f>'9'!D10</f>
        <v/>
      </c>
      <c r="K10" s="8" t="str">
        <f>'10'!$D10</f>
        <v/>
      </c>
      <c r="L10" s="12">
        <f t="shared" si="3"/>
        <v>0</v>
      </c>
      <c r="M10" s="32">
        <f t="shared" si="4"/>
        <v>99</v>
      </c>
      <c r="N10" s="32">
        <f t="shared" si="5"/>
        <v>1</v>
      </c>
      <c r="O10" s="49">
        <f t="shared" si="2"/>
        <v>99</v>
      </c>
    </row>
    <row r="11" spans="1:15" ht="20.149999999999999" customHeight="1" x14ac:dyDescent="0.35">
      <c r="A11" s="58" t="s">
        <v>91</v>
      </c>
      <c r="B11" s="9" t="str">
        <f>'1'!D11</f>
        <v/>
      </c>
      <c r="C11" s="9" t="str">
        <f>'2'!D11</f>
        <v/>
      </c>
      <c r="D11" s="9" t="str">
        <f>'3'!D11</f>
        <v/>
      </c>
      <c r="E11" s="9" t="str">
        <f>'4'!D11</f>
        <v/>
      </c>
      <c r="F11" s="8" t="str">
        <f>'5'!D11</f>
        <v/>
      </c>
      <c r="G11" s="9" t="str">
        <f>'6'!D11</f>
        <v/>
      </c>
      <c r="H11" s="9" t="str">
        <f>'7'!D11</f>
        <v/>
      </c>
      <c r="I11" s="9" t="str">
        <f>'8'!D11</f>
        <v/>
      </c>
      <c r="J11" s="9" t="str">
        <f>'9'!D11</f>
        <v/>
      </c>
      <c r="K11" s="8" t="str">
        <f>'10'!$D11</f>
        <v/>
      </c>
      <c r="L11" s="12">
        <f t="shared" si="3"/>
        <v>0</v>
      </c>
      <c r="M11" s="32">
        <f t="shared" si="4"/>
        <v>99</v>
      </c>
      <c r="N11" s="32">
        <f t="shared" si="5"/>
        <v>1</v>
      </c>
      <c r="O11" s="49">
        <f t="shared" si="2"/>
        <v>99</v>
      </c>
    </row>
    <row r="12" spans="1:15" ht="20.149999999999999" customHeight="1" x14ac:dyDescent="0.35">
      <c r="A12" s="58" t="s">
        <v>72</v>
      </c>
      <c r="B12" s="9">
        <f>'1'!D12</f>
        <v>1</v>
      </c>
      <c r="C12" s="9" t="str">
        <f>'2'!D12</f>
        <v/>
      </c>
      <c r="D12" s="9" t="str">
        <f>'3'!D12</f>
        <v/>
      </c>
      <c r="E12" s="9" t="str">
        <f>'4'!D12</f>
        <v/>
      </c>
      <c r="F12" s="8" t="str">
        <f>'5'!D12</f>
        <v/>
      </c>
      <c r="G12" s="9" t="str">
        <f>'6'!D12</f>
        <v/>
      </c>
      <c r="H12" s="9" t="str">
        <f>'7'!D12</f>
        <v/>
      </c>
      <c r="I12" s="9" t="str">
        <f>'8'!D12</f>
        <v/>
      </c>
      <c r="J12" s="9" t="str">
        <f>'9'!D12</f>
        <v/>
      </c>
      <c r="K12" s="8" t="str">
        <f>'10'!$D12</f>
        <v/>
      </c>
      <c r="L12" s="12">
        <f>SUM(A12:K12)</f>
        <v>1</v>
      </c>
      <c r="M12" s="32">
        <f t="shared" ref="M12" si="8">IF(COUNT(B12:K12)&gt;2,AVERAGE(B12:K12),99)</f>
        <v>99</v>
      </c>
      <c r="N12" s="32">
        <f t="shared" ref="N12" si="9">100-M12</f>
        <v>1</v>
      </c>
      <c r="O12" s="49">
        <f t="shared" si="2"/>
        <v>28.4</v>
      </c>
    </row>
    <row r="13" spans="1:15" ht="20.149999999999999" customHeight="1" x14ac:dyDescent="0.35">
      <c r="A13" s="58" t="s">
        <v>126</v>
      </c>
      <c r="B13" s="9">
        <f>'1'!D13</f>
        <v>3</v>
      </c>
      <c r="C13" s="9" t="str">
        <f>'2'!D13</f>
        <v/>
      </c>
      <c r="D13" s="9" t="str">
        <f>'3'!D13</f>
        <v/>
      </c>
      <c r="E13" s="9" t="str">
        <f>'4'!D13</f>
        <v/>
      </c>
      <c r="F13" s="8" t="str">
        <f>'5'!D13</f>
        <v/>
      </c>
      <c r="G13" s="9" t="str">
        <f>'6'!D13</f>
        <v/>
      </c>
      <c r="H13" s="9" t="str">
        <f>'7'!D13</f>
        <v/>
      </c>
      <c r="I13" s="9" t="str">
        <f>'8'!D13</f>
        <v/>
      </c>
      <c r="J13" s="9" t="str">
        <f>'9'!D13</f>
        <v/>
      </c>
      <c r="K13" s="8" t="str">
        <f>'10'!$D13</f>
        <v/>
      </c>
      <c r="L13" s="12">
        <f>SUM(A13:K13)</f>
        <v>3</v>
      </c>
      <c r="M13" s="32">
        <f t="shared" ref="M13" si="10">IF(COUNT(B13:K13)&gt;2,AVERAGE(B13:K13),99)</f>
        <v>99</v>
      </c>
      <c r="N13" s="32">
        <f t="shared" ref="N13" si="11">100-M13</f>
        <v>1</v>
      </c>
      <c r="O13" s="49">
        <f t="shared" ref="O13" si="12">IF(L13&gt;0,_xlfn.RANK.AVG(N13,$N$5:$N$61,0)-0.1,99)</f>
        <v>28.4</v>
      </c>
    </row>
    <row r="14" spans="1:15" ht="20.149999999999999" customHeight="1" x14ac:dyDescent="0.35">
      <c r="A14" s="58" t="s">
        <v>37</v>
      </c>
      <c r="B14" s="9" t="str">
        <f>'1'!D14</f>
        <v/>
      </c>
      <c r="C14" s="9" t="str">
        <f>'2'!D14</f>
        <v/>
      </c>
      <c r="D14" s="9" t="str">
        <f>'3'!D14</f>
        <v/>
      </c>
      <c r="E14" s="9" t="str">
        <f>'4'!D14</f>
        <v/>
      </c>
      <c r="F14" s="8" t="str">
        <f>'5'!D14</f>
        <v/>
      </c>
      <c r="G14" s="9" t="str">
        <f>'6'!D14</f>
        <v/>
      </c>
      <c r="H14" s="9" t="str">
        <f>'7'!D14</f>
        <v/>
      </c>
      <c r="I14" s="9" t="str">
        <f>'8'!D14</f>
        <v/>
      </c>
      <c r="J14" s="9" t="str">
        <f>'9'!D14</f>
        <v/>
      </c>
      <c r="K14" s="8" t="str">
        <f>'10'!$D14</f>
        <v/>
      </c>
      <c r="L14" s="12">
        <f t="shared" si="3"/>
        <v>0</v>
      </c>
      <c r="M14" s="32">
        <f t="shared" ref="M14" si="13">IF(COUNT(B14:K14)&gt;2,AVERAGE(B14:K14),99)</f>
        <v>99</v>
      </c>
      <c r="N14" s="32">
        <f t="shared" ref="N14" si="14">100-M14</f>
        <v>1</v>
      </c>
      <c r="O14" s="49">
        <f t="shared" si="2"/>
        <v>99</v>
      </c>
    </row>
    <row r="15" spans="1:15" ht="20.149999999999999" customHeight="1" x14ac:dyDescent="0.35">
      <c r="A15" s="58" t="s">
        <v>90</v>
      </c>
      <c r="B15" s="9" t="str">
        <f>'1'!D15</f>
        <v/>
      </c>
      <c r="C15" s="9" t="str">
        <f>'2'!D15</f>
        <v/>
      </c>
      <c r="D15" s="9" t="str">
        <f>'3'!D15</f>
        <v/>
      </c>
      <c r="E15" s="9" t="str">
        <f>'4'!D15</f>
        <v/>
      </c>
      <c r="F15" s="8" t="str">
        <f>'5'!D15</f>
        <v/>
      </c>
      <c r="G15" s="9" t="str">
        <f>'6'!D15</f>
        <v/>
      </c>
      <c r="H15" s="9" t="str">
        <f>'7'!D15</f>
        <v/>
      </c>
      <c r="I15" s="9" t="str">
        <f>'8'!D15</f>
        <v/>
      </c>
      <c r="J15" s="9" t="str">
        <f>'9'!D15</f>
        <v/>
      </c>
      <c r="K15" s="8" t="str">
        <f>'10'!$D15</f>
        <v/>
      </c>
      <c r="L15" s="12">
        <f t="shared" si="3"/>
        <v>0</v>
      </c>
      <c r="M15" s="32">
        <f t="shared" si="4"/>
        <v>99</v>
      </c>
      <c r="N15" s="32">
        <f t="shared" si="5"/>
        <v>1</v>
      </c>
      <c r="O15" s="49">
        <f t="shared" si="2"/>
        <v>99</v>
      </c>
    </row>
    <row r="16" spans="1:15" ht="20.149999999999999" customHeight="1" x14ac:dyDescent="0.35">
      <c r="A16" s="58" t="s">
        <v>29</v>
      </c>
      <c r="B16" s="9" t="str">
        <f>'1'!D16</f>
        <v/>
      </c>
      <c r="C16" s="9" t="str">
        <f>'2'!D16</f>
        <v/>
      </c>
      <c r="D16" s="9" t="str">
        <f>'3'!D16</f>
        <v/>
      </c>
      <c r="E16" s="9" t="str">
        <f>'4'!D16</f>
        <v/>
      </c>
      <c r="F16" s="8" t="str">
        <f>'5'!D16</f>
        <v/>
      </c>
      <c r="G16" s="9" t="str">
        <f>'6'!D16</f>
        <v/>
      </c>
      <c r="H16" s="9" t="str">
        <f>'7'!D16</f>
        <v/>
      </c>
      <c r="I16" s="9" t="str">
        <f>'8'!D16</f>
        <v/>
      </c>
      <c r="J16" s="9" t="str">
        <f>'9'!D16</f>
        <v/>
      </c>
      <c r="K16" s="8" t="str">
        <f>'10'!$D16</f>
        <v/>
      </c>
      <c r="L16" s="12">
        <f t="shared" si="3"/>
        <v>0</v>
      </c>
      <c r="M16" s="32">
        <f t="shared" si="4"/>
        <v>99</v>
      </c>
      <c r="N16" s="32">
        <f t="shared" si="5"/>
        <v>1</v>
      </c>
      <c r="O16" s="49">
        <f t="shared" si="2"/>
        <v>99</v>
      </c>
    </row>
    <row r="17" spans="1:15" ht="20.149999999999999" customHeight="1" x14ac:dyDescent="0.35">
      <c r="A17" s="58" t="s">
        <v>30</v>
      </c>
      <c r="B17" s="9" t="str">
        <f>'1'!D17</f>
        <v/>
      </c>
      <c r="C17" s="9" t="str">
        <f>'2'!D17</f>
        <v/>
      </c>
      <c r="D17" s="9" t="str">
        <f>'3'!D17</f>
        <v/>
      </c>
      <c r="E17" s="9" t="str">
        <f>'4'!D17</f>
        <v/>
      </c>
      <c r="F17" s="8" t="str">
        <f>'5'!D17</f>
        <v/>
      </c>
      <c r="G17" s="9" t="str">
        <f>'6'!D17</f>
        <v/>
      </c>
      <c r="H17" s="9" t="str">
        <f>'7'!D17</f>
        <v/>
      </c>
      <c r="I17" s="9" t="str">
        <f>'8'!D17</f>
        <v/>
      </c>
      <c r="J17" s="9" t="str">
        <f>'9'!D17</f>
        <v/>
      </c>
      <c r="K17" s="8" t="str">
        <f>'10'!$D17</f>
        <v/>
      </c>
      <c r="L17" s="12">
        <f t="shared" si="3"/>
        <v>0</v>
      </c>
      <c r="M17" s="32">
        <f t="shared" si="4"/>
        <v>99</v>
      </c>
      <c r="N17" s="32">
        <f t="shared" si="5"/>
        <v>1</v>
      </c>
      <c r="O17" s="49">
        <f t="shared" si="2"/>
        <v>99</v>
      </c>
    </row>
    <row r="18" spans="1:15" ht="19.5" customHeight="1" x14ac:dyDescent="0.35">
      <c r="A18" s="58" t="s">
        <v>42</v>
      </c>
      <c r="B18" s="9" t="str">
        <f>'1'!D18</f>
        <v/>
      </c>
      <c r="C18" s="9" t="str">
        <f>'2'!D18</f>
        <v/>
      </c>
      <c r="D18" s="9" t="str">
        <f>'3'!D18</f>
        <v/>
      </c>
      <c r="E18" s="9" t="str">
        <f>'4'!D18</f>
        <v/>
      </c>
      <c r="F18" s="8" t="str">
        <f>'5'!D18</f>
        <v/>
      </c>
      <c r="G18" s="9" t="str">
        <f>'6'!D18</f>
        <v/>
      </c>
      <c r="H18" s="9" t="str">
        <f>'7'!D18</f>
        <v/>
      </c>
      <c r="I18" s="9" t="str">
        <f>'8'!D18</f>
        <v/>
      </c>
      <c r="J18" s="9" t="str">
        <f>'9'!D18</f>
        <v/>
      </c>
      <c r="K18" s="8" t="str">
        <f>'10'!$D18</f>
        <v/>
      </c>
      <c r="L18" s="12">
        <f t="shared" si="3"/>
        <v>0</v>
      </c>
      <c r="M18" s="32">
        <f t="shared" ref="M18" si="15">IF(COUNT(B18:K18)&gt;2,AVERAGE(B18:K18),99)</f>
        <v>99</v>
      </c>
      <c r="N18" s="32">
        <f t="shared" ref="N18" si="16">100-M18</f>
        <v>1</v>
      </c>
      <c r="O18" s="49">
        <f t="shared" si="2"/>
        <v>99</v>
      </c>
    </row>
    <row r="19" spans="1:15" ht="19.5" customHeight="1" x14ac:dyDescent="0.35">
      <c r="A19" s="58" t="s">
        <v>43</v>
      </c>
      <c r="B19" s="9" t="str">
        <f>'1'!D19</f>
        <v/>
      </c>
      <c r="C19" s="9" t="str">
        <f>'2'!D19</f>
        <v/>
      </c>
      <c r="D19" s="9" t="str">
        <f>'3'!D19</f>
        <v/>
      </c>
      <c r="E19" s="9" t="str">
        <f>'4'!D19</f>
        <v/>
      </c>
      <c r="F19" s="8" t="str">
        <f>'5'!D19</f>
        <v/>
      </c>
      <c r="G19" s="9" t="str">
        <f>'6'!D19</f>
        <v/>
      </c>
      <c r="H19" s="9" t="str">
        <f>'7'!D19</f>
        <v/>
      </c>
      <c r="I19" s="9" t="str">
        <f>'8'!D19</f>
        <v/>
      </c>
      <c r="J19" s="9" t="str">
        <f>'9'!D19</f>
        <v/>
      </c>
      <c r="K19" s="8" t="str">
        <f>'10'!$D19</f>
        <v/>
      </c>
      <c r="L19" s="12">
        <f t="shared" si="3"/>
        <v>0</v>
      </c>
      <c r="M19" s="32">
        <f t="shared" ref="M19" si="17">IF(COUNT(B19:K19)&gt;2,AVERAGE(B19:K19),99)</f>
        <v>99</v>
      </c>
      <c r="N19" s="32">
        <f t="shared" ref="N19" si="18">100-M19</f>
        <v>1</v>
      </c>
      <c r="O19" s="49">
        <f t="shared" si="2"/>
        <v>99</v>
      </c>
    </row>
    <row r="20" spans="1:15" ht="19.5" customHeight="1" x14ac:dyDescent="0.35">
      <c r="A20" s="58" t="s">
        <v>65</v>
      </c>
      <c r="B20" s="9" t="str">
        <f>'1'!D20</f>
        <v/>
      </c>
      <c r="C20" s="9" t="str">
        <f>'2'!D20</f>
        <v/>
      </c>
      <c r="D20" s="9" t="str">
        <f>'3'!D20</f>
        <v/>
      </c>
      <c r="E20" s="9" t="str">
        <f>'4'!D20</f>
        <v/>
      </c>
      <c r="F20" s="8" t="str">
        <f>'5'!D20</f>
        <v/>
      </c>
      <c r="G20" s="9" t="str">
        <f>'6'!D20</f>
        <v/>
      </c>
      <c r="H20" s="9" t="str">
        <f>'7'!D20</f>
        <v/>
      </c>
      <c r="I20" s="9" t="str">
        <f>'8'!D20</f>
        <v/>
      </c>
      <c r="J20" s="9" t="str">
        <f>'9'!D20</f>
        <v/>
      </c>
      <c r="K20" s="8" t="str">
        <f>'10'!$D20</f>
        <v/>
      </c>
      <c r="L20" s="12">
        <f t="shared" si="3"/>
        <v>0</v>
      </c>
      <c r="M20" s="32">
        <f t="shared" si="4"/>
        <v>99</v>
      </c>
      <c r="N20" s="32">
        <f t="shared" si="5"/>
        <v>1</v>
      </c>
      <c r="O20" s="49">
        <f t="shared" si="2"/>
        <v>99</v>
      </c>
    </row>
    <row r="21" spans="1:15" ht="20.149999999999999" customHeight="1" x14ac:dyDescent="0.35">
      <c r="A21" s="58" t="s">
        <v>68</v>
      </c>
      <c r="B21" s="9" t="str">
        <f>'1'!D21</f>
        <v/>
      </c>
      <c r="C21" s="9" t="str">
        <f>'2'!D21</f>
        <v/>
      </c>
      <c r="D21" s="9" t="str">
        <f>'3'!D21</f>
        <v/>
      </c>
      <c r="E21" s="9" t="str">
        <f>'4'!D21</f>
        <v/>
      </c>
      <c r="F21" s="8" t="str">
        <f>'5'!D21</f>
        <v/>
      </c>
      <c r="G21" s="9" t="str">
        <f>'6'!D21</f>
        <v/>
      </c>
      <c r="H21" s="9" t="str">
        <f>'7'!D21</f>
        <v/>
      </c>
      <c r="I21" s="9" t="str">
        <f>'8'!D21</f>
        <v/>
      </c>
      <c r="J21" s="9" t="str">
        <f>'9'!D21</f>
        <v/>
      </c>
      <c r="K21" s="8" t="str">
        <f>'10'!$D21</f>
        <v/>
      </c>
      <c r="L21" s="12">
        <f t="shared" si="3"/>
        <v>0</v>
      </c>
      <c r="M21" s="32">
        <f t="shared" ref="M21" si="19">IF(COUNT(B21:K21)&gt;2,AVERAGE(B21:K21),99)</f>
        <v>99</v>
      </c>
      <c r="N21" s="32">
        <f t="shared" ref="N21" si="20">100-M21</f>
        <v>1</v>
      </c>
      <c r="O21" s="49">
        <f t="shared" si="2"/>
        <v>99</v>
      </c>
    </row>
    <row r="22" spans="1:15" ht="20.149999999999999" customHeight="1" x14ac:dyDescent="0.35">
      <c r="A22" s="58" t="s">
        <v>64</v>
      </c>
      <c r="B22" s="9" t="str">
        <f>'1'!D22</f>
        <v/>
      </c>
      <c r="C22" s="9" t="str">
        <f>'2'!D22</f>
        <v/>
      </c>
      <c r="D22" s="9" t="str">
        <f>'3'!D22</f>
        <v/>
      </c>
      <c r="E22" s="9" t="str">
        <f>'4'!D22</f>
        <v/>
      </c>
      <c r="F22" s="8" t="str">
        <f>'5'!D22</f>
        <v/>
      </c>
      <c r="G22" s="9" t="str">
        <f>'6'!D22</f>
        <v/>
      </c>
      <c r="H22" s="9" t="str">
        <f>'7'!D22</f>
        <v/>
      </c>
      <c r="I22" s="9" t="str">
        <f>'8'!D22</f>
        <v/>
      </c>
      <c r="J22" s="9" t="str">
        <f>'9'!D22</f>
        <v/>
      </c>
      <c r="K22" s="8" t="str">
        <f>'10'!$D22</f>
        <v/>
      </c>
      <c r="L22" s="12">
        <f t="shared" si="3"/>
        <v>0</v>
      </c>
      <c r="M22" s="32">
        <f t="shared" ref="M22" si="21">IF(COUNT(B22:K22)&gt;2,AVERAGE(B22:K22),99)</f>
        <v>99</v>
      </c>
      <c r="N22" s="32">
        <f t="shared" ref="N22" si="22">100-M22</f>
        <v>1</v>
      </c>
      <c r="O22" s="49">
        <f t="shared" si="2"/>
        <v>99</v>
      </c>
    </row>
    <row r="23" spans="1:15" ht="20.149999999999999" customHeight="1" x14ac:dyDescent="0.35">
      <c r="A23" s="58" t="s">
        <v>47</v>
      </c>
      <c r="B23" s="9" t="str">
        <f>'1'!D23</f>
        <v/>
      </c>
      <c r="C23" s="9" t="str">
        <f>'2'!D23</f>
        <v/>
      </c>
      <c r="D23" s="9" t="str">
        <f>'3'!D23</f>
        <v/>
      </c>
      <c r="E23" s="9" t="str">
        <f>'4'!D23</f>
        <v/>
      </c>
      <c r="F23" s="8" t="str">
        <f>'5'!D23</f>
        <v/>
      </c>
      <c r="G23" s="9" t="str">
        <f>'6'!D23</f>
        <v/>
      </c>
      <c r="H23" s="9" t="str">
        <f>'7'!D23</f>
        <v/>
      </c>
      <c r="I23" s="9" t="str">
        <f>'8'!D23</f>
        <v/>
      </c>
      <c r="J23" s="9" t="str">
        <f>'9'!D23</f>
        <v/>
      </c>
      <c r="K23" s="8" t="str">
        <f>'10'!$D23</f>
        <v/>
      </c>
      <c r="L23" s="12">
        <f t="shared" si="3"/>
        <v>0</v>
      </c>
      <c r="M23" s="32">
        <f t="shared" ref="M23" si="23">IF(COUNT(B23:K23)&gt;2,AVERAGE(B23:K23),99)</f>
        <v>99</v>
      </c>
      <c r="N23" s="32">
        <f t="shared" ref="N23" si="24">100-M23</f>
        <v>1</v>
      </c>
      <c r="O23" s="49">
        <f t="shared" si="2"/>
        <v>99</v>
      </c>
    </row>
    <row r="24" spans="1:15" ht="20.149999999999999" customHeight="1" x14ac:dyDescent="0.35">
      <c r="A24" s="58" t="s">
        <v>44</v>
      </c>
      <c r="B24" s="9" t="str">
        <f>'1'!D24</f>
        <v/>
      </c>
      <c r="C24" s="9" t="str">
        <f>'2'!D24</f>
        <v/>
      </c>
      <c r="D24" s="9" t="str">
        <f>'3'!D24</f>
        <v/>
      </c>
      <c r="E24" s="9" t="str">
        <f>'4'!D24</f>
        <v/>
      </c>
      <c r="F24" s="8" t="str">
        <f>'5'!D24</f>
        <v/>
      </c>
      <c r="G24" s="9" t="str">
        <f>'6'!D24</f>
        <v/>
      </c>
      <c r="H24" s="9" t="str">
        <f>'7'!D24</f>
        <v/>
      </c>
      <c r="I24" s="9" t="str">
        <f>'8'!D24</f>
        <v/>
      </c>
      <c r="J24" s="9" t="str">
        <f>'9'!D24</f>
        <v/>
      </c>
      <c r="K24" s="8" t="str">
        <f>'10'!$D24</f>
        <v/>
      </c>
      <c r="L24" s="12">
        <f t="shared" si="3"/>
        <v>0</v>
      </c>
      <c r="M24" s="32">
        <f t="shared" si="4"/>
        <v>99</v>
      </c>
      <c r="N24" s="32">
        <f t="shared" si="5"/>
        <v>1</v>
      </c>
      <c r="O24" s="49">
        <f t="shared" si="2"/>
        <v>99</v>
      </c>
    </row>
    <row r="25" spans="1:15" ht="20.149999999999999" customHeight="1" x14ac:dyDescent="0.35">
      <c r="A25" s="58" t="s">
        <v>88</v>
      </c>
      <c r="B25" s="9" t="str">
        <f>'1'!D25</f>
        <v/>
      </c>
      <c r="C25" s="9" t="str">
        <f>'2'!D25</f>
        <v/>
      </c>
      <c r="D25" s="9" t="str">
        <f>'3'!D25</f>
        <v/>
      </c>
      <c r="E25" s="9" t="str">
        <f>'4'!D25</f>
        <v/>
      </c>
      <c r="F25" s="8" t="str">
        <f>'5'!D25</f>
        <v/>
      </c>
      <c r="G25" s="9" t="str">
        <f>'6'!D25</f>
        <v/>
      </c>
      <c r="H25" s="9" t="str">
        <f>'7'!D25</f>
        <v/>
      </c>
      <c r="I25" s="9" t="str">
        <f>'8'!D25</f>
        <v/>
      </c>
      <c r="J25" s="9" t="str">
        <f>'9'!D25</f>
        <v/>
      </c>
      <c r="K25" s="8" t="str">
        <f>'10'!$D25</f>
        <v/>
      </c>
      <c r="L25" s="12">
        <f t="shared" si="3"/>
        <v>0</v>
      </c>
      <c r="M25" s="32">
        <f t="shared" si="4"/>
        <v>99</v>
      </c>
      <c r="N25" s="32">
        <f t="shared" si="5"/>
        <v>1</v>
      </c>
      <c r="O25" s="49">
        <f t="shared" si="2"/>
        <v>99</v>
      </c>
    </row>
    <row r="26" spans="1:15" ht="20.149999999999999" customHeight="1" x14ac:dyDescent="0.35">
      <c r="A26" s="58" t="s">
        <v>87</v>
      </c>
      <c r="B26" s="9" t="str">
        <f>'1'!D26</f>
        <v/>
      </c>
      <c r="C26" s="9" t="str">
        <f>'2'!D26</f>
        <v/>
      </c>
      <c r="D26" s="9" t="str">
        <f>'3'!D26</f>
        <v/>
      </c>
      <c r="E26" s="9" t="str">
        <f>'4'!D26</f>
        <v/>
      </c>
      <c r="F26" s="8" t="str">
        <f>'5'!D26</f>
        <v/>
      </c>
      <c r="G26" s="9" t="str">
        <f>'6'!D26</f>
        <v/>
      </c>
      <c r="H26" s="9" t="str">
        <f>'7'!D26</f>
        <v/>
      </c>
      <c r="I26" s="9" t="str">
        <f>'8'!D26</f>
        <v/>
      </c>
      <c r="J26" s="9" t="str">
        <f>'9'!D26</f>
        <v/>
      </c>
      <c r="K26" s="8" t="str">
        <f>'10'!$D26</f>
        <v/>
      </c>
      <c r="L26" s="12">
        <f t="shared" si="3"/>
        <v>0</v>
      </c>
      <c r="M26" s="32">
        <f t="shared" ref="M26" si="25">IF(COUNT(B26:K26)&gt;2,AVERAGE(B26:K26),99)</f>
        <v>99</v>
      </c>
      <c r="N26" s="32">
        <f t="shared" ref="N26" si="26">100-M26</f>
        <v>1</v>
      </c>
      <c r="O26" s="49">
        <f t="shared" si="2"/>
        <v>99</v>
      </c>
    </row>
    <row r="27" spans="1:15" ht="20.149999999999999" customHeight="1" x14ac:dyDescent="0.35">
      <c r="A27" s="58" t="s">
        <v>108</v>
      </c>
      <c r="B27" s="9" t="str">
        <f>'1'!D27</f>
        <v/>
      </c>
      <c r="C27" s="9" t="str">
        <f>'2'!D27</f>
        <v/>
      </c>
      <c r="D27" s="9" t="str">
        <f>'3'!D27</f>
        <v/>
      </c>
      <c r="E27" s="9" t="str">
        <f>'4'!D27</f>
        <v/>
      </c>
      <c r="F27" s="8" t="str">
        <f>'5'!D27</f>
        <v/>
      </c>
      <c r="G27" s="9" t="str">
        <f>'6'!D27</f>
        <v/>
      </c>
      <c r="H27" s="9" t="str">
        <f>'7'!D27</f>
        <v/>
      </c>
      <c r="I27" s="9" t="str">
        <f>'8'!D27</f>
        <v/>
      </c>
      <c r="J27" s="9" t="str">
        <f>'9'!D27</f>
        <v/>
      </c>
      <c r="K27" s="8" t="str">
        <f>'10'!$D27</f>
        <v/>
      </c>
      <c r="L27" s="12">
        <f t="shared" ref="L27" si="27">SUM(A27:K27)</f>
        <v>0</v>
      </c>
      <c r="M27" s="32">
        <f t="shared" ref="M27" si="28">IF(COUNT(B27:K27)&gt;2,AVERAGE(B27:K27),99)</f>
        <v>99</v>
      </c>
      <c r="N27" s="32">
        <f t="shared" ref="N27" si="29">100-M27</f>
        <v>1</v>
      </c>
      <c r="O27" s="49">
        <f t="shared" ref="O27" si="30">IF(L27&gt;0,_xlfn.RANK.AVG(N27,$N$5:$N$61,0)-0.1,99)</f>
        <v>99</v>
      </c>
    </row>
    <row r="28" spans="1:15" ht="20.149999999999999" customHeight="1" x14ac:dyDescent="0.35">
      <c r="A28" s="58" t="s">
        <v>99</v>
      </c>
      <c r="B28" s="9" t="str">
        <f>'1'!D28</f>
        <v/>
      </c>
      <c r="C28" s="9" t="str">
        <f>'2'!D28</f>
        <v/>
      </c>
      <c r="D28" s="9" t="str">
        <f>'3'!D28</f>
        <v/>
      </c>
      <c r="E28" s="9" t="str">
        <f>'4'!D28</f>
        <v/>
      </c>
      <c r="F28" s="8" t="str">
        <f>'5'!D28</f>
        <v/>
      </c>
      <c r="G28" s="9" t="str">
        <f>'6'!D28</f>
        <v/>
      </c>
      <c r="H28" s="9" t="str">
        <f>'7'!D28</f>
        <v/>
      </c>
      <c r="I28" s="9" t="str">
        <f>'8'!D28</f>
        <v/>
      </c>
      <c r="J28" s="9" t="str">
        <f>'9'!D28</f>
        <v/>
      </c>
      <c r="K28" s="8" t="str">
        <f>'10'!$D28</f>
        <v/>
      </c>
      <c r="L28" s="12">
        <f t="shared" si="3"/>
        <v>0</v>
      </c>
      <c r="M28" s="32">
        <f t="shared" ref="M28:M29" si="31">IF(COUNT(B28:K28)&gt;2,AVERAGE(B28:K28),99)</f>
        <v>99</v>
      </c>
      <c r="N28" s="32">
        <f t="shared" ref="N28:N29" si="32">100-M28</f>
        <v>1</v>
      </c>
      <c r="O28" s="49">
        <f t="shared" ref="O28:O29" si="33">IF(L28&gt;0,_xlfn.RANK.AVG(N28,$N$5:$N$61,0)-0.1,99)</f>
        <v>99</v>
      </c>
    </row>
    <row r="29" spans="1:15" ht="20.149999999999999" customHeight="1" x14ac:dyDescent="0.35">
      <c r="A29" s="58" t="s">
        <v>100</v>
      </c>
      <c r="B29" s="9" t="str">
        <f>'1'!D29</f>
        <v/>
      </c>
      <c r="C29" s="9" t="str">
        <f>'2'!D29</f>
        <v/>
      </c>
      <c r="D29" s="9" t="str">
        <f>'3'!D29</f>
        <v/>
      </c>
      <c r="E29" s="9" t="str">
        <f>'4'!D29</f>
        <v/>
      </c>
      <c r="F29" s="8" t="str">
        <f>'5'!D29</f>
        <v/>
      </c>
      <c r="G29" s="9" t="str">
        <f>'6'!D29</f>
        <v/>
      </c>
      <c r="H29" s="9" t="str">
        <f>'7'!D29</f>
        <v/>
      </c>
      <c r="I29" s="9" t="str">
        <f>'8'!D29</f>
        <v/>
      </c>
      <c r="J29" s="9" t="str">
        <f>'9'!D29</f>
        <v/>
      </c>
      <c r="K29" s="8" t="str">
        <f>'10'!$D29</f>
        <v/>
      </c>
      <c r="L29" s="12">
        <f t="shared" si="3"/>
        <v>0</v>
      </c>
      <c r="M29" s="32">
        <f t="shared" si="31"/>
        <v>99</v>
      </c>
      <c r="N29" s="32">
        <f t="shared" si="32"/>
        <v>1</v>
      </c>
      <c r="O29" s="49">
        <f t="shared" si="33"/>
        <v>99</v>
      </c>
    </row>
    <row r="30" spans="1:15" ht="20.149999999999999" customHeight="1" x14ac:dyDescent="0.35">
      <c r="A30" s="58" t="s">
        <v>83</v>
      </c>
      <c r="B30" s="9" t="str">
        <f>'1'!D30</f>
        <v/>
      </c>
      <c r="C30" s="9" t="str">
        <f>'2'!D30</f>
        <v/>
      </c>
      <c r="D30" s="9" t="str">
        <f>'3'!D30</f>
        <v/>
      </c>
      <c r="E30" s="9" t="str">
        <f>'4'!D30</f>
        <v/>
      </c>
      <c r="F30" s="8" t="str">
        <f>'5'!D30</f>
        <v/>
      </c>
      <c r="G30" s="9" t="str">
        <f>'6'!D30</f>
        <v/>
      </c>
      <c r="H30" s="9" t="str">
        <f>'7'!D30</f>
        <v/>
      </c>
      <c r="I30" s="9" t="str">
        <f>'8'!D30</f>
        <v/>
      </c>
      <c r="J30" s="9" t="str">
        <f>'9'!D30</f>
        <v/>
      </c>
      <c r="K30" s="8" t="str">
        <f>'10'!$D30</f>
        <v/>
      </c>
      <c r="L30" s="12">
        <f t="shared" si="3"/>
        <v>0</v>
      </c>
      <c r="M30" s="32">
        <f t="shared" ref="M30" si="34">IF(COUNT(B30:K30)&gt;2,AVERAGE(B30:K30),99)</f>
        <v>99</v>
      </c>
      <c r="N30" s="32">
        <f t="shared" ref="N30" si="35">100-M30</f>
        <v>1</v>
      </c>
      <c r="O30" s="49">
        <f t="shared" si="2"/>
        <v>99</v>
      </c>
    </row>
    <row r="31" spans="1:15" ht="20.149999999999999" customHeight="1" x14ac:dyDescent="0.35">
      <c r="A31" s="58" t="s">
        <v>36</v>
      </c>
      <c r="B31" s="9" t="str">
        <f>'1'!D31</f>
        <v/>
      </c>
      <c r="C31" s="9" t="str">
        <f>'2'!D31</f>
        <v/>
      </c>
      <c r="D31" s="9" t="str">
        <f>'3'!D31</f>
        <v/>
      </c>
      <c r="E31" s="9" t="str">
        <f>'4'!D31</f>
        <v/>
      </c>
      <c r="F31" s="8" t="str">
        <f>'5'!D31</f>
        <v/>
      </c>
      <c r="G31" s="9" t="str">
        <f>'6'!D31</f>
        <v/>
      </c>
      <c r="H31" s="9" t="str">
        <f>'7'!D31</f>
        <v/>
      </c>
      <c r="I31" s="9" t="str">
        <f>'8'!D31</f>
        <v/>
      </c>
      <c r="J31" s="9" t="str">
        <f>'9'!D31</f>
        <v/>
      </c>
      <c r="K31" s="8" t="str">
        <f>'10'!$D31</f>
        <v/>
      </c>
      <c r="L31" s="12">
        <f t="shared" si="3"/>
        <v>0</v>
      </c>
      <c r="M31" s="32">
        <f t="shared" ref="M31:M35" si="36">IF(COUNT(B31:K31)&gt;2,AVERAGE(B31:K31),99)</f>
        <v>99</v>
      </c>
      <c r="N31" s="32">
        <f t="shared" ref="N31:N35" si="37">100-M31</f>
        <v>1</v>
      </c>
      <c r="O31" s="49">
        <f t="shared" ref="O31:O35" si="38">IF(L31&gt;0,_xlfn.RANK.AVG(N31,$N$5:$N$61,0)-0.1,99)</f>
        <v>99</v>
      </c>
    </row>
    <row r="32" spans="1:15" ht="20.149999999999999" customHeight="1" x14ac:dyDescent="0.35">
      <c r="A32" s="58" t="s">
        <v>75</v>
      </c>
      <c r="B32" s="9" t="str">
        <f>'1'!D32</f>
        <v/>
      </c>
      <c r="C32" s="9" t="str">
        <f>'2'!D32</f>
        <v/>
      </c>
      <c r="D32" s="9" t="str">
        <f>'3'!D32</f>
        <v/>
      </c>
      <c r="E32" s="9" t="str">
        <f>'4'!D32</f>
        <v/>
      </c>
      <c r="F32" s="8" t="str">
        <f>'5'!D32</f>
        <v/>
      </c>
      <c r="G32" s="9" t="str">
        <f>'6'!D32</f>
        <v/>
      </c>
      <c r="H32" s="9" t="str">
        <f>'7'!D32</f>
        <v/>
      </c>
      <c r="I32" s="9" t="str">
        <f>'8'!D32</f>
        <v/>
      </c>
      <c r="J32" s="9" t="str">
        <f>'9'!D32</f>
        <v/>
      </c>
      <c r="K32" s="8" t="str">
        <f>'10'!$D32</f>
        <v/>
      </c>
      <c r="L32" s="12">
        <f t="shared" si="3"/>
        <v>0</v>
      </c>
      <c r="M32" s="32">
        <f t="shared" si="36"/>
        <v>99</v>
      </c>
      <c r="N32" s="32">
        <f t="shared" si="37"/>
        <v>1</v>
      </c>
      <c r="O32" s="49">
        <f t="shared" si="38"/>
        <v>99</v>
      </c>
    </row>
    <row r="33" spans="1:15" ht="20.149999999999999" customHeight="1" x14ac:dyDescent="0.35">
      <c r="A33" s="58" t="s">
        <v>76</v>
      </c>
      <c r="B33" s="9" t="str">
        <f>'1'!D33</f>
        <v/>
      </c>
      <c r="C33" s="9" t="str">
        <f>'2'!D33</f>
        <v/>
      </c>
      <c r="D33" s="9" t="str">
        <f>'3'!D33</f>
        <v/>
      </c>
      <c r="E33" s="9" t="str">
        <f>'4'!D33</f>
        <v/>
      </c>
      <c r="F33" s="8" t="str">
        <f>'5'!D33</f>
        <v/>
      </c>
      <c r="G33" s="9" t="str">
        <f>'6'!D33</f>
        <v/>
      </c>
      <c r="H33" s="9" t="str">
        <f>'7'!D33</f>
        <v/>
      </c>
      <c r="I33" s="9" t="str">
        <f>'8'!D33</f>
        <v/>
      </c>
      <c r="J33" s="9" t="str">
        <f>'9'!D33</f>
        <v/>
      </c>
      <c r="K33" s="8" t="str">
        <f>'10'!$D33</f>
        <v/>
      </c>
      <c r="L33" s="12">
        <f t="shared" si="3"/>
        <v>0</v>
      </c>
      <c r="M33" s="32">
        <f t="shared" si="36"/>
        <v>99</v>
      </c>
      <c r="N33" s="32">
        <f t="shared" si="37"/>
        <v>1</v>
      </c>
      <c r="O33" s="49">
        <f t="shared" si="38"/>
        <v>99</v>
      </c>
    </row>
    <row r="34" spans="1:15" ht="20.149999999999999" customHeight="1" x14ac:dyDescent="0.35">
      <c r="A34" s="58" t="s">
        <v>97</v>
      </c>
      <c r="B34" s="9" t="str">
        <f>'1'!D34</f>
        <v/>
      </c>
      <c r="C34" s="9" t="str">
        <f>'2'!D34</f>
        <v/>
      </c>
      <c r="D34" s="9" t="str">
        <f>'3'!D34</f>
        <v/>
      </c>
      <c r="E34" s="9" t="str">
        <f>'4'!D34</f>
        <v/>
      </c>
      <c r="F34" s="8" t="str">
        <f>'5'!D34</f>
        <v/>
      </c>
      <c r="G34" s="9" t="str">
        <f>'6'!D34</f>
        <v/>
      </c>
      <c r="H34" s="9" t="str">
        <f>'7'!D34</f>
        <v/>
      </c>
      <c r="I34" s="9" t="str">
        <f>'8'!D34</f>
        <v/>
      </c>
      <c r="J34" s="9" t="str">
        <f>'9'!D34</f>
        <v/>
      </c>
      <c r="K34" s="8" t="str">
        <f>'10'!$D34</f>
        <v/>
      </c>
      <c r="L34" s="12">
        <f t="shared" si="3"/>
        <v>0</v>
      </c>
      <c r="M34" s="32">
        <f t="shared" si="36"/>
        <v>99</v>
      </c>
      <c r="N34" s="32">
        <f t="shared" si="37"/>
        <v>1</v>
      </c>
      <c r="O34" s="49">
        <f t="shared" si="38"/>
        <v>99</v>
      </c>
    </row>
    <row r="35" spans="1:15" ht="20.149999999999999" customHeight="1" x14ac:dyDescent="0.35">
      <c r="A35" s="58" t="s">
        <v>98</v>
      </c>
      <c r="B35" s="9" t="str">
        <f>'1'!D35</f>
        <v/>
      </c>
      <c r="C35" s="9" t="str">
        <f>'2'!D35</f>
        <v/>
      </c>
      <c r="D35" s="9" t="str">
        <f>'3'!D35</f>
        <v/>
      </c>
      <c r="E35" s="9" t="str">
        <f>'4'!D35</f>
        <v/>
      </c>
      <c r="F35" s="8" t="str">
        <f>'5'!D35</f>
        <v/>
      </c>
      <c r="G35" s="9" t="str">
        <f>'6'!D35</f>
        <v/>
      </c>
      <c r="H35" s="9" t="str">
        <f>'7'!D35</f>
        <v/>
      </c>
      <c r="I35" s="9" t="str">
        <f>'8'!D35</f>
        <v/>
      </c>
      <c r="J35" s="9" t="str">
        <f>'9'!D35</f>
        <v/>
      </c>
      <c r="K35" s="8" t="str">
        <f>'10'!$D35</f>
        <v/>
      </c>
      <c r="L35" s="12">
        <f t="shared" si="3"/>
        <v>0</v>
      </c>
      <c r="M35" s="32">
        <f t="shared" si="36"/>
        <v>99</v>
      </c>
      <c r="N35" s="32">
        <f t="shared" si="37"/>
        <v>1</v>
      </c>
      <c r="O35" s="49">
        <f t="shared" si="38"/>
        <v>99</v>
      </c>
    </row>
    <row r="36" spans="1:15" ht="20.149999999999999" customHeight="1" x14ac:dyDescent="0.35">
      <c r="A36" s="58" t="s">
        <v>92</v>
      </c>
      <c r="B36" s="9" t="str">
        <f>'1'!D36</f>
        <v/>
      </c>
      <c r="C36" s="9" t="str">
        <f>'2'!D36</f>
        <v/>
      </c>
      <c r="D36" s="9" t="str">
        <f>'3'!D36</f>
        <v/>
      </c>
      <c r="E36" s="9" t="str">
        <f>'4'!D36</f>
        <v/>
      </c>
      <c r="F36" s="8" t="str">
        <f>'5'!D36</f>
        <v/>
      </c>
      <c r="G36" s="9" t="str">
        <f>'6'!D36</f>
        <v/>
      </c>
      <c r="H36" s="9" t="str">
        <f>'7'!D36</f>
        <v/>
      </c>
      <c r="I36" s="9" t="str">
        <f>'8'!D36</f>
        <v/>
      </c>
      <c r="J36" s="9" t="str">
        <f>'9'!D36</f>
        <v/>
      </c>
      <c r="K36" s="8" t="str">
        <f>'10'!$D36</f>
        <v/>
      </c>
      <c r="L36" s="12">
        <f t="shared" si="3"/>
        <v>0</v>
      </c>
      <c r="M36" s="32">
        <f>IF(COUNT(B36:K36)&gt;2,AVERAGE(B36:K36),99)</f>
        <v>99</v>
      </c>
      <c r="N36" s="32">
        <f>100-M36</f>
        <v>1</v>
      </c>
      <c r="O36" s="49">
        <f t="shared" si="2"/>
        <v>99</v>
      </c>
    </row>
    <row r="37" spans="1:15" ht="20.149999999999999" customHeight="1" x14ac:dyDescent="0.35">
      <c r="A37" s="58" t="s">
        <v>4</v>
      </c>
      <c r="B37" s="9" t="str">
        <f>'1'!D37</f>
        <v/>
      </c>
      <c r="C37" s="9" t="str">
        <f>'2'!D37</f>
        <v/>
      </c>
      <c r="D37" s="9" t="str">
        <f>'3'!D37</f>
        <v/>
      </c>
      <c r="E37" s="9" t="str">
        <f>'4'!D37</f>
        <v/>
      </c>
      <c r="F37" s="8" t="str">
        <f>'5'!D37</f>
        <v/>
      </c>
      <c r="G37" s="9" t="str">
        <f>'6'!D37</f>
        <v/>
      </c>
      <c r="H37" s="9" t="str">
        <f>'7'!D37</f>
        <v/>
      </c>
      <c r="I37" s="9" t="str">
        <f>'8'!D37</f>
        <v/>
      </c>
      <c r="J37" s="9" t="str">
        <f>'9'!D37</f>
        <v/>
      </c>
      <c r="K37" s="8" t="str">
        <f>'10'!$D37</f>
        <v/>
      </c>
      <c r="L37" s="12">
        <f t="shared" si="3"/>
        <v>0</v>
      </c>
      <c r="M37" s="32">
        <f t="shared" si="4"/>
        <v>99</v>
      </c>
      <c r="N37" s="32">
        <f t="shared" si="5"/>
        <v>1</v>
      </c>
      <c r="O37" s="49">
        <f t="shared" si="2"/>
        <v>99</v>
      </c>
    </row>
    <row r="38" spans="1:15" ht="20.149999999999999" customHeight="1" x14ac:dyDescent="0.35">
      <c r="A38" s="58" t="s">
        <v>81</v>
      </c>
      <c r="B38" s="9" t="str">
        <f>'1'!D38</f>
        <v/>
      </c>
      <c r="C38" s="9" t="str">
        <f>'2'!D38</f>
        <v/>
      </c>
      <c r="D38" s="9" t="str">
        <f>'3'!D38</f>
        <v/>
      </c>
      <c r="E38" s="9" t="str">
        <f>'4'!D38</f>
        <v/>
      </c>
      <c r="F38" s="8" t="str">
        <f>'5'!D38</f>
        <v/>
      </c>
      <c r="G38" s="9" t="str">
        <f>'6'!D38</f>
        <v/>
      </c>
      <c r="H38" s="9" t="str">
        <f>'7'!D38</f>
        <v/>
      </c>
      <c r="I38" s="9" t="str">
        <f>'8'!D38</f>
        <v/>
      </c>
      <c r="J38" s="9" t="str">
        <f>'9'!D38</f>
        <v/>
      </c>
      <c r="K38" s="8" t="str">
        <f>'10'!$D38</f>
        <v/>
      </c>
      <c r="L38" s="12">
        <f t="shared" si="3"/>
        <v>0</v>
      </c>
      <c r="M38" s="32">
        <f t="shared" ref="M38:M40" si="39">IF(COUNT(B38:K38)&gt;2,AVERAGE(B38:K38),99)</f>
        <v>99</v>
      </c>
      <c r="N38" s="32">
        <f t="shared" ref="N38:N40" si="40">100-M38</f>
        <v>1</v>
      </c>
      <c r="O38" s="49">
        <f t="shared" si="2"/>
        <v>99</v>
      </c>
    </row>
    <row r="39" spans="1:15" ht="20.149999999999999" customHeight="1" x14ac:dyDescent="0.35">
      <c r="A39" s="58" t="s">
        <v>69</v>
      </c>
      <c r="B39" s="9" t="str">
        <f>'1'!D39</f>
        <v/>
      </c>
      <c r="C39" s="9" t="str">
        <f>'2'!D39</f>
        <v/>
      </c>
      <c r="D39" s="9" t="str">
        <f>'3'!D39</f>
        <v/>
      </c>
      <c r="E39" s="9" t="str">
        <f>'4'!D39</f>
        <v/>
      </c>
      <c r="F39" s="8" t="str">
        <f>'5'!D39</f>
        <v/>
      </c>
      <c r="G39" s="9" t="str">
        <f>'6'!D39</f>
        <v/>
      </c>
      <c r="H39" s="9" t="str">
        <f>'7'!D39</f>
        <v/>
      </c>
      <c r="I39" s="9" t="str">
        <f>'8'!D39</f>
        <v/>
      </c>
      <c r="J39" s="9" t="str">
        <f>'9'!D39</f>
        <v/>
      </c>
      <c r="K39" s="8" t="str">
        <f>'10'!$D39</f>
        <v/>
      </c>
      <c r="L39" s="12">
        <f t="shared" si="3"/>
        <v>0</v>
      </c>
      <c r="M39" s="32">
        <f t="shared" si="39"/>
        <v>99</v>
      </c>
      <c r="N39" s="32">
        <f t="shared" si="40"/>
        <v>1</v>
      </c>
      <c r="O39" s="49">
        <f t="shared" si="2"/>
        <v>99</v>
      </c>
    </row>
    <row r="40" spans="1:15" ht="20.149999999999999" customHeight="1" x14ac:dyDescent="0.35">
      <c r="A40" s="58" t="s">
        <v>85</v>
      </c>
      <c r="B40" s="9" t="str">
        <f>'1'!D40</f>
        <v/>
      </c>
      <c r="C40" s="9" t="str">
        <f>'2'!D40</f>
        <v/>
      </c>
      <c r="D40" s="9" t="str">
        <f>'3'!D40</f>
        <v/>
      </c>
      <c r="E40" s="9" t="str">
        <f>'4'!D40</f>
        <v/>
      </c>
      <c r="F40" s="8" t="str">
        <f>'5'!D40</f>
        <v/>
      </c>
      <c r="G40" s="9" t="str">
        <f>'6'!D40</f>
        <v/>
      </c>
      <c r="H40" s="9" t="str">
        <f>'7'!D40</f>
        <v/>
      </c>
      <c r="I40" s="9" t="str">
        <f>'8'!D40</f>
        <v/>
      </c>
      <c r="J40" s="9" t="str">
        <f>'9'!D40</f>
        <v/>
      </c>
      <c r="K40" s="8" t="str">
        <f>'10'!$D40</f>
        <v/>
      </c>
      <c r="L40" s="12">
        <f t="shared" si="3"/>
        <v>0</v>
      </c>
      <c r="M40" s="32">
        <f t="shared" si="39"/>
        <v>99</v>
      </c>
      <c r="N40" s="32">
        <f t="shared" si="40"/>
        <v>1</v>
      </c>
      <c r="O40" s="49">
        <f t="shared" si="2"/>
        <v>99</v>
      </c>
    </row>
    <row r="41" spans="1:15" ht="20.149999999999999" customHeight="1" x14ac:dyDescent="0.35">
      <c r="A41" s="58" t="s">
        <v>77</v>
      </c>
      <c r="B41" s="9" t="str">
        <f>'1'!D41</f>
        <v/>
      </c>
      <c r="C41" s="9" t="str">
        <f>'2'!D41</f>
        <v/>
      </c>
      <c r="D41" s="9" t="str">
        <f>'3'!D41</f>
        <v/>
      </c>
      <c r="E41" s="9" t="str">
        <f>'4'!D41</f>
        <v/>
      </c>
      <c r="F41" s="8" t="str">
        <f>'5'!D41</f>
        <v/>
      </c>
      <c r="G41" s="9" t="str">
        <f>'6'!D41</f>
        <v/>
      </c>
      <c r="H41" s="9" t="str">
        <f>'7'!D41</f>
        <v/>
      </c>
      <c r="I41" s="9" t="str">
        <f>'8'!D41</f>
        <v/>
      </c>
      <c r="J41" s="9" t="str">
        <f>'9'!D41</f>
        <v/>
      </c>
      <c r="K41" s="8" t="str">
        <f>'10'!$D41</f>
        <v/>
      </c>
      <c r="L41" s="12">
        <f t="shared" si="3"/>
        <v>0</v>
      </c>
      <c r="M41" s="32">
        <f t="shared" ref="M41" si="41">IF(COUNT(B41:K41)&gt;2,AVERAGE(B41:K41),99)</f>
        <v>99</v>
      </c>
      <c r="N41" s="32">
        <f t="shared" ref="N41" si="42">100-M41</f>
        <v>1</v>
      </c>
      <c r="O41" s="49">
        <f t="shared" si="2"/>
        <v>99</v>
      </c>
    </row>
    <row r="42" spans="1:15" ht="20.149999999999999" customHeight="1" x14ac:dyDescent="0.35">
      <c r="A42" s="58" t="s">
        <v>1</v>
      </c>
      <c r="B42" s="9" t="str">
        <f>'1'!D42</f>
        <v/>
      </c>
      <c r="C42" s="9" t="str">
        <f>'2'!D42</f>
        <v/>
      </c>
      <c r="D42" s="9" t="str">
        <f>'3'!D42</f>
        <v/>
      </c>
      <c r="E42" s="9" t="str">
        <f>'4'!D42</f>
        <v/>
      </c>
      <c r="F42" s="8" t="str">
        <f>'5'!D42</f>
        <v/>
      </c>
      <c r="G42" s="9" t="str">
        <f>'6'!D42</f>
        <v/>
      </c>
      <c r="H42" s="9" t="str">
        <f>'7'!D42</f>
        <v/>
      </c>
      <c r="I42" s="9" t="str">
        <f>'8'!D42</f>
        <v/>
      </c>
      <c r="J42" s="9" t="str">
        <f>'9'!D42</f>
        <v/>
      </c>
      <c r="K42" s="8" t="str">
        <f>'10'!$D42</f>
        <v/>
      </c>
      <c r="L42" s="12">
        <f t="shared" si="3"/>
        <v>0</v>
      </c>
      <c r="M42" s="32">
        <f t="shared" si="4"/>
        <v>99</v>
      </c>
      <c r="N42" s="32">
        <f t="shared" si="5"/>
        <v>1</v>
      </c>
      <c r="O42" s="49">
        <f t="shared" si="2"/>
        <v>99</v>
      </c>
    </row>
    <row r="43" spans="1:15" ht="20.149999999999999" customHeight="1" x14ac:dyDescent="0.35">
      <c r="A43" s="79" t="s">
        <v>93</v>
      </c>
      <c r="B43" s="9" t="str">
        <f>'1'!D43</f>
        <v/>
      </c>
      <c r="C43" s="9" t="str">
        <f>'2'!D43</f>
        <v/>
      </c>
      <c r="D43" s="9" t="str">
        <f>'3'!D43</f>
        <v/>
      </c>
      <c r="E43" s="9" t="str">
        <f>'4'!D43</f>
        <v/>
      </c>
      <c r="F43" s="8" t="str">
        <f>'5'!D43</f>
        <v/>
      </c>
      <c r="G43" s="9" t="str">
        <f>'6'!D43</f>
        <v/>
      </c>
      <c r="H43" s="9" t="str">
        <f>'7'!D43</f>
        <v/>
      </c>
      <c r="I43" s="9" t="str">
        <f>'8'!D43</f>
        <v/>
      </c>
      <c r="J43" s="9" t="str">
        <f>'9'!D43</f>
        <v/>
      </c>
      <c r="K43" s="8" t="str">
        <f>'10'!$D43</f>
        <v/>
      </c>
      <c r="L43" s="12">
        <f t="shared" si="3"/>
        <v>0</v>
      </c>
      <c r="M43" s="32">
        <f t="shared" si="4"/>
        <v>99</v>
      </c>
      <c r="N43" s="32">
        <f t="shared" si="5"/>
        <v>1</v>
      </c>
      <c r="O43" s="49">
        <f t="shared" ref="O43:O44" si="43">IF(L43&gt;0,_xlfn.RANK.AVG(N43,$N$5:$N$61,0)-0.1,99)</f>
        <v>99</v>
      </c>
    </row>
    <row r="44" spans="1:15" ht="20.149999999999999" customHeight="1" x14ac:dyDescent="0.35">
      <c r="A44" s="58" t="s">
        <v>82</v>
      </c>
      <c r="B44" s="9" t="str">
        <f>'1'!D44</f>
        <v/>
      </c>
      <c r="C44" s="9" t="str">
        <f>'2'!D44</f>
        <v/>
      </c>
      <c r="D44" s="9" t="str">
        <f>'3'!D44</f>
        <v/>
      </c>
      <c r="E44" s="9" t="str">
        <f>'4'!D44</f>
        <v/>
      </c>
      <c r="F44" s="8" t="str">
        <f>'5'!D44</f>
        <v/>
      </c>
      <c r="G44" s="9" t="str">
        <f>'6'!D44</f>
        <v/>
      </c>
      <c r="H44" s="9" t="str">
        <f>'7'!D44</f>
        <v/>
      </c>
      <c r="I44" s="9" t="str">
        <f>'8'!D44</f>
        <v/>
      </c>
      <c r="J44" s="9" t="str">
        <f>'9'!D44</f>
        <v/>
      </c>
      <c r="K44" s="8" t="str">
        <f>'10'!$D44</f>
        <v/>
      </c>
      <c r="L44" s="12">
        <f t="shared" si="3"/>
        <v>0</v>
      </c>
      <c r="M44" s="32">
        <f t="shared" si="4"/>
        <v>99</v>
      </c>
      <c r="N44" s="32">
        <f t="shared" si="5"/>
        <v>1</v>
      </c>
      <c r="O44" s="49">
        <f t="shared" si="43"/>
        <v>99</v>
      </c>
    </row>
    <row r="45" spans="1:15" ht="20.149999999999999" customHeight="1" x14ac:dyDescent="0.35">
      <c r="A45" s="58" t="s">
        <v>84</v>
      </c>
      <c r="B45" s="9" t="str">
        <f>'1'!D45</f>
        <v/>
      </c>
      <c r="C45" s="9" t="str">
        <f>'2'!D45</f>
        <v/>
      </c>
      <c r="D45" s="9" t="str">
        <f>'3'!D45</f>
        <v/>
      </c>
      <c r="E45" s="9" t="str">
        <f>'4'!D45</f>
        <v/>
      </c>
      <c r="F45" s="8" t="str">
        <f>'5'!D45</f>
        <v/>
      </c>
      <c r="G45" s="9" t="str">
        <f>'6'!D45</f>
        <v/>
      </c>
      <c r="H45" s="9" t="str">
        <f>'7'!D45</f>
        <v/>
      </c>
      <c r="I45" s="9" t="str">
        <f>'8'!D45</f>
        <v/>
      </c>
      <c r="J45" s="9" t="str">
        <f>'9'!D45</f>
        <v/>
      </c>
      <c r="K45" s="8" t="str">
        <f>'10'!$D45</f>
        <v/>
      </c>
      <c r="L45" s="12">
        <f t="shared" si="3"/>
        <v>0</v>
      </c>
      <c r="M45" s="32">
        <f t="shared" ref="M45" si="44">IF(COUNT(B45:K45)&gt;2,AVERAGE(B45:K45),99)</f>
        <v>99</v>
      </c>
      <c r="N45" s="32">
        <f t="shared" ref="N45" si="45">100-M45</f>
        <v>1</v>
      </c>
      <c r="O45" s="49">
        <f t="shared" ref="O45:O60" si="46">IF(L45&gt;0,_xlfn.RANK.AVG(N45,$N$5:$N$61,0)-0.1,99)</f>
        <v>99</v>
      </c>
    </row>
    <row r="46" spans="1:15" ht="20.149999999999999" customHeight="1" x14ac:dyDescent="0.35">
      <c r="A46" s="58" t="s">
        <v>46</v>
      </c>
      <c r="B46" s="9" t="str">
        <f>'1'!D46</f>
        <v/>
      </c>
      <c r="C46" s="9" t="str">
        <f>'2'!D46</f>
        <v/>
      </c>
      <c r="D46" s="9" t="str">
        <f>'3'!D46</f>
        <v/>
      </c>
      <c r="E46" s="9" t="str">
        <f>'4'!D46</f>
        <v/>
      </c>
      <c r="F46" s="8" t="str">
        <f>'5'!D46</f>
        <v/>
      </c>
      <c r="G46" s="9" t="str">
        <f>'6'!D46</f>
        <v/>
      </c>
      <c r="H46" s="9" t="str">
        <f>'7'!D46</f>
        <v/>
      </c>
      <c r="I46" s="9" t="str">
        <f>'8'!D46</f>
        <v/>
      </c>
      <c r="J46" s="9" t="str">
        <f>'9'!D46</f>
        <v/>
      </c>
      <c r="K46" s="8" t="str">
        <f>'10'!$D46</f>
        <v/>
      </c>
      <c r="L46" s="12">
        <f t="shared" si="3"/>
        <v>0</v>
      </c>
      <c r="M46" s="32">
        <f t="shared" si="4"/>
        <v>99</v>
      </c>
      <c r="N46" s="32">
        <f t="shared" si="5"/>
        <v>1</v>
      </c>
      <c r="O46" s="49">
        <f t="shared" si="46"/>
        <v>99</v>
      </c>
    </row>
    <row r="47" spans="1:15" ht="20.149999999999999" customHeight="1" x14ac:dyDescent="0.35">
      <c r="A47" s="58" t="s">
        <v>89</v>
      </c>
      <c r="B47" s="9" t="str">
        <f>'1'!D47</f>
        <v/>
      </c>
      <c r="C47" s="9" t="str">
        <f>'2'!D47</f>
        <v/>
      </c>
      <c r="D47" s="9" t="str">
        <f>'3'!D47</f>
        <v/>
      </c>
      <c r="E47" s="9" t="str">
        <f>'4'!D47</f>
        <v/>
      </c>
      <c r="F47" s="8" t="str">
        <f>'5'!D47</f>
        <v/>
      </c>
      <c r="G47" s="9" t="str">
        <f>'6'!D47</f>
        <v/>
      </c>
      <c r="H47" s="9" t="str">
        <f>'7'!D47</f>
        <v/>
      </c>
      <c r="I47" s="9" t="str">
        <f>'8'!D47</f>
        <v/>
      </c>
      <c r="J47" s="9" t="str">
        <f>'9'!D47</f>
        <v/>
      </c>
      <c r="K47" s="8" t="str">
        <f>'10'!$D47</f>
        <v/>
      </c>
      <c r="L47" s="12">
        <f t="shared" si="3"/>
        <v>0</v>
      </c>
      <c r="M47" s="32">
        <f t="shared" ref="M47:M48" si="47">IF(COUNT(B47:K47)&gt;2,AVERAGE(B47:K47),99)</f>
        <v>99</v>
      </c>
      <c r="N47" s="32">
        <f t="shared" ref="N47:N48" si="48">100-M47</f>
        <v>1</v>
      </c>
      <c r="O47" s="49">
        <f t="shared" si="46"/>
        <v>99</v>
      </c>
    </row>
    <row r="48" spans="1:15" ht="20.149999999999999" customHeight="1" x14ac:dyDescent="0.35">
      <c r="A48" s="58" t="s">
        <v>66</v>
      </c>
      <c r="B48" s="9" t="str">
        <f>'1'!D48</f>
        <v/>
      </c>
      <c r="C48" s="9" t="str">
        <f>'2'!D48</f>
        <v/>
      </c>
      <c r="D48" s="9" t="str">
        <f>'3'!D48</f>
        <v/>
      </c>
      <c r="E48" s="9" t="str">
        <f>'4'!D48</f>
        <v/>
      </c>
      <c r="F48" s="8" t="str">
        <f>'5'!D48</f>
        <v/>
      </c>
      <c r="G48" s="9" t="str">
        <f>'6'!D48</f>
        <v/>
      </c>
      <c r="H48" s="9" t="str">
        <f>'7'!D48</f>
        <v/>
      </c>
      <c r="I48" s="9" t="str">
        <f>'8'!D48</f>
        <v/>
      </c>
      <c r="J48" s="9" t="str">
        <f>'9'!D48</f>
        <v/>
      </c>
      <c r="K48" s="8" t="str">
        <f>'10'!$D48</f>
        <v/>
      </c>
      <c r="L48" s="12">
        <f t="shared" si="3"/>
        <v>0</v>
      </c>
      <c r="M48" s="32">
        <f t="shared" si="47"/>
        <v>99</v>
      </c>
      <c r="N48" s="32">
        <f t="shared" si="48"/>
        <v>1</v>
      </c>
      <c r="O48" s="49">
        <f t="shared" si="46"/>
        <v>99</v>
      </c>
    </row>
    <row r="49" spans="1:15" ht="20.149999999999999" customHeight="1" x14ac:dyDescent="0.35">
      <c r="A49" s="58" t="s">
        <v>45</v>
      </c>
      <c r="B49" s="9" t="str">
        <f>'1'!D49</f>
        <v/>
      </c>
      <c r="C49" s="9" t="str">
        <f>'2'!D49</f>
        <v/>
      </c>
      <c r="D49" s="9" t="str">
        <f>'3'!D49</f>
        <v/>
      </c>
      <c r="E49" s="9" t="str">
        <f>'4'!D49</f>
        <v/>
      </c>
      <c r="F49" s="8" t="str">
        <f>'5'!D49</f>
        <v/>
      </c>
      <c r="G49" s="9" t="str">
        <f>'6'!D49</f>
        <v/>
      </c>
      <c r="H49" s="9" t="str">
        <f>'7'!D49</f>
        <v/>
      </c>
      <c r="I49" s="9" t="str">
        <f>'8'!D49</f>
        <v/>
      </c>
      <c r="J49" s="9" t="str">
        <f>'9'!D49</f>
        <v/>
      </c>
      <c r="K49" s="8" t="str">
        <f>'10'!$D49</f>
        <v/>
      </c>
      <c r="L49" s="12">
        <f t="shared" si="3"/>
        <v>0</v>
      </c>
      <c r="M49" s="32">
        <f t="shared" ref="M49" si="49">IF(COUNT(B49:K49)&gt;2,AVERAGE(B49:K49),99)</f>
        <v>99</v>
      </c>
      <c r="N49" s="32">
        <f t="shared" ref="N49" si="50">100-M49</f>
        <v>1</v>
      </c>
      <c r="O49" s="49">
        <f t="shared" si="46"/>
        <v>99</v>
      </c>
    </row>
    <row r="50" spans="1:15" ht="20.149999999999999" customHeight="1" x14ac:dyDescent="0.35">
      <c r="A50" s="58" t="s">
        <v>2</v>
      </c>
      <c r="B50" s="9" t="str">
        <f>'1'!D50</f>
        <v/>
      </c>
      <c r="C50" s="9" t="str">
        <f>'2'!D50</f>
        <v/>
      </c>
      <c r="D50" s="9" t="str">
        <f>'3'!D50</f>
        <v/>
      </c>
      <c r="E50" s="9" t="str">
        <f>'4'!D50</f>
        <v/>
      </c>
      <c r="F50" s="8" t="str">
        <f>'5'!D50</f>
        <v/>
      </c>
      <c r="G50" s="9" t="str">
        <f>'6'!D50</f>
        <v/>
      </c>
      <c r="H50" s="9" t="str">
        <f>'7'!D50</f>
        <v/>
      </c>
      <c r="I50" s="9" t="str">
        <f>'8'!D50</f>
        <v/>
      </c>
      <c r="J50" s="9" t="str">
        <f>'9'!D50</f>
        <v/>
      </c>
      <c r="K50" s="8" t="str">
        <f>'10'!$D50</f>
        <v/>
      </c>
      <c r="L50" s="12">
        <f t="shared" si="3"/>
        <v>0</v>
      </c>
      <c r="M50" s="32">
        <f t="shared" si="4"/>
        <v>99</v>
      </c>
      <c r="N50" s="32">
        <f t="shared" si="5"/>
        <v>1</v>
      </c>
      <c r="O50" s="49">
        <f t="shared" si="46"/>
        <v>99</v>
      </c>
    </row>
    <row r="51" spans="1:15" ht="20.149999999999999" customHeight="1" x14ac:dyDescent="0.35">
      <c r="A51" s="58" t="s">
        <v>31</v>
      </c>
      <c r="B51" s="9" t="str">
        <f>'1'!D51</f>
        <v/>
      </c>
      <c r="C51" s="9" t="str">
        <f>'2'!D51</f>
        <v/>
      </c>
      <c r="D51" s="9" t="str">
        <f>'3'!D51</f>
        <v/>
      </c>
      <c r="E51" s="9" t="str">
        <f>'4'!D51</f>
        <v/>
      </c>
      <c r="F51" s="8" t="str">
        <f>'5'!D51</f>
        <v/>
      </c>
      <c r="G51" s="9" t="str">
        <f>'6'!D51</f>
        <v/>
      </c>
      <c r="H51" s="9" t="str">
        <f>'7'!D51</f>
        <v/>
      </c>
      <c r="I51" s="9" t="str">
        <f>'8'!D51</f>
        <v/>
      </c>
      <c r="J51" s="9" t="str">
        <f>'9'!D51</f>
        <v/>
      </c>
      <c r="K51" s="8" t="str">
        <f>'10'!$D51</f>
        <v/>
      </c>
      <c r="L51" s="12">
        <f t="shared" si="3"/>
        <v>0</v>
      </c>
      <c r="M51" s="32">
        <f t="shared" si="4"/>
        <v>99</v>
      </c>
      <c r="N51" s="32">
        <f t="shared" si="5"/>
        <v>1</v>
      </c>
      <c r="O51" s="49">
        <f t="shared" si="46"/>
        <v>99</v>
      </c>
    </row>
    <row r="52" spans="1:15" ht="20.149999999999999" customHeight="1" x14ac:dyDescent="0.35">
      <c r="A52" s="58" t="s">
        <v>94</v>
      </c>
      <c r="B52" s="9" t="str">
        <f>'1'!D52</f>
        <v/>
      </c>
      <c r="C52" s="9" t="str">
        <f>'2'!D52</f>
        <v/>
      </c>
      <c r="D52" s="9" t="str">
        <f>'3'!D52</f>
        <v/>
      </c>
      <c r="E52" s="9" t="str">
        <f>'4'!D52</f>
        <v/>
      </c>
      <c r="F52" s="8" t="str">
        <f>'5'!D52</f>
        <v/>
      </c>
      <c r="G52" s="9" t="str">
        <f>'6'!D52</f>
        <v/>
      </c>
      <c r="H52" s="9" t="str">
        <f>'7'!D52</f>
        <v/>
      </c>
      <c r="I52" s="9" t="str">
        <f>'8'!D52</f>
        <v/>
      </c>
      <c r="J52" s="9" t="str">
        <f>'9'!D52</f>
        <v/>
      </c>
      <c r="K52" s="8" t="str">
        <f>'10'!$D52</f>
        <v/>
      </c>
      <c r="L52" s="12">
        <f t="shared" si="3"/>
        <v>0</v>
      </c>
      <c r="M52" s="32">
        <f t="shared" si="4"/>
        <v>99</v>
      </c>
      <c r="N52" s="32">
        <f t="shared" si="5"/>
        <v>1</v>
      </c>
      <c r="O52" s="49">
        <f t="shared" si="46"/>
        <v>99</v>
      </c>
    </row>
    <row r="53" spans="1:15" ht="20.149999999999999" customHeight="1" x14ac:dyDescent="0.35">
      <c r="A53" s="58" t="s">
        <v>32</v>
      </c>
      <c r="B53" s="9" t="str">
        <f>'1'!D53</f>
        <v/>
      </c>
      <c r="C53" s="9" t="str">
        <f>'2'!D53</f>
        <v/>
      </c>
      <c r="D53" s="9" t="str">
        <f>'3'!D53</f>
        <v/>
      </c>
      <c r="E53" s="9" t="str">
        <f>'4'!D53</f>
        <v/>
      </c>
      <c r="F53" s="8" t="str">
        <f>'5'!D53</f>
        <v/>
      </c>
      <c r="G53" s="9" t="str">
        <f>'6'!D53</f>
        <v/>
      </c>
      <c r="H53" s="9" t="str">
        <f>'7'!D53</f>
        <v/>
      </c>
      <c r="I53" s="9" t="str">
        <f>'8'!D53</f>
        <v/>
      </c>
      <c r="J53" s="9" t="str">
        <f>'9'!D53</f>
        <v/>
      </c>
      <c r="K53" s="8" t="str">
        <f>'10'!$D53</f>
        <v/>
      </c>
      <c r="L53" s="12">
        <f t="shared" si="3"/>
        <v>0</v>
      </c>
      <c r="M53" s="32">
        <f t="shared" si="4"/>
        <v>99</v>
      </c>
      <c r="N53" s="32">
        <f t="shared" si="5"/>
        <v>1</v>
      </c>
      <c r="O53" s="49">
        <f t="shared" si="46"/>
        <v>99</v>
      </c>
    </row>
    <row r="54" spans="1:15" ht="20.149999999999999" customHeight="1" x14ac:dyDescent="0.35">
      <c r="A54" s="58" t="s">
        <v>33</v>
      </c>
      <c r="B54" s="9" t="str">
        <f>'1'!D54</f>
        <v/>
      </c>
      <c r="C54" s="9" t="str">
        <f>'2'!D54</f>
        <v/>
      </c>
      <c r="D54" s="9" t="str">
        <f>'3'!D54</f>
        <v/>
      </c>
      <c r="E54" s="9" t="str">
        <f>'4'!D54</f>
        <v/>
      </c>
      <c r="F54" s="8" t="str">
        <f>'5'!D54</f>
        <v/>
      </c>
      <c r="G54" s="9" t="str">
        <f>'6'!D54</f>
        <v/>
      </c>
      <c r="H54" s="9" t="str">
        <f>'7'!D54</f>
        <v/>
      </c>
      <c r="I54" s="9" t="str">
        <f>'8'!D54</f>
        <v/>
      </c>
      <c r="J54" s="9" t="str">
        <f>'9'!D54</f>
        <v/>
      </c>
      <c r="K54" s="8" t="str">
        <f>'10'!$D54</f>
        <v/>
      </c>
      <c r="L54" s="12">
        <f t="shared" si="3"/>
        <v>0</v>
      </c>
      <c r="M54" s="32">
        <f t="shared" si="4"/>
        <v>99</v>
      </c>
      <c r="N54" s="32">
        <f t="shared" si="5"/>
        <v>1</v>
      </c>
      <c r="O54" s="49">
        <f t="shared" si="46"/>
        <v>99</v>
      </c>
    </row>
    <row r="55" spans="1:15" ht="20.149999999999999" customHeight="1" x14ac:dyDescent="0.35">
      <c r="A55" s="59" t="s">
        <v>3</v>
      </c>
      <c r="B55" s="9">
        <f>'1'!D55</f>
        <v>2</v>
      </c>
      <c r="C55" s="9" t="str">
        <f>'2'!D55</f>
        <v/>
      </c>
      <c r="D55" s="9" t="str">
        <f>'3'!D55</f>
        <v/>
      </c>
      <c r="E55" s="9" t="str">
        <f>'4'!D55</f>
        <v/>
      </c>
      <c r="F55" s="8" t="str">
        <f>'5'!D55</f>
        <v/>
      </c>
      <c r="G55" s="9" t="str">
        <f>'6'!D55</f>
        <v/>
      </c>
      <c r="H55" s="9" t="str">
        <f>'7'!D55</f>
        <v/>
      </c>
      <c r="I55" s="9" t="str">
        <f>'8'!D55</f>
        <v/>
      </c>
      <c r="J55" s="9" t="str">
        <f>'9'!D55</f>
        <v/>
      </c>
      <c r="K55" s="8" t="str">
        <f>'10'!$D55</f>
        <v/>
      </c>
      <c r="L55" s="12">
        <f t="shared" si="3"/>
        <v>2</v>
      </c>
      <c r="M55" s="32">
        <f t="shared" si="4"/>
        <v>99</v>
      </c>
      <c r="N55" s="32">
        <f t="shared" si="5"/>
        <v>1</v>
      </c>
      <c r="O55" s="49">
        <f t="shared" si="46"/>
        <v>28.4</v>
      </c>
    </row>
    <row r="56" spans="1:15" ht="20.149999999999999" customHeight="1" x14ac:dyDescent="0.35">
      <c r="A56" s="59" t="s">
        <v>34</v>
      </c>
      <c r="B56" s="9" t="str">
        <f>'1'!D56</f>
        <v/>
      </c>
      <c r="C56" s="9" t="str">
        <f>'2'!D56</f>
        <v/>
      </c>
      <c r="D56" s="9" t="str">
        <f>'3'!D56</f>
        <v/>
      </c>
      <c r="E56" s="9" t="str">
        <f>'4'!D56</f>
        <v/>
      </c>
      <c r="F56" s="8" t="str">
        <f>'5'!D56</f>
        <v/>
      </c>
      <c r="G56" s="9" t="str">
        <f>'6'!D56</f>
        <v/>
      </c>
      <c r="H56" s="9" t="str">
        <f>'7'!D56</f>
        <v/>
      </c>
      <c r="I56" s="9" t="str">
        <f>'8'!D56</f>
        <v/>
      </c>
      <c r="J56" s="9" t="str">
        <f>'9'!D56</f>
        <v/>
      </c>
      <c r="K56" s="8" t="str">
        <f>'10'!$D56</f>
        <v/>
      </c>
      <c r="L56" s="12">
        <f t="shared" si="3"/>
        <v>0</v>
      </c>
      <c r="M56" s="32">
        <f t="shared" si="4"/>
        <v>99</v>
      </c>
      <c r="N56" s="32">
        <f t="shared" si="5"/>
        <v>1</v>
      </c>
      <c r="O56" s="49">
        <f t="shared" si="46"/>
        <v>99</v>
      </c>
    </row>
    <row r="57" spans="1:15" ht="20.149999999999999" customHeight="1" x14ac:dyDescent="0.35">
      <c r="A57" s="59" t="s">
        <v>73</v>
      </c>
      <c r="B57" s="9" t="str">
        <f>'1'!D57</f>
        <v/>
      </c>
      <c r="C57" s="9" t="str">
        <f>'2'!D57</f>
        <v/>
      </c>
      <c r="D57" s="9" t="str">
        <f>'3'!D57</f>
        <v/>
      </c>
      <c r="E57" s="9" t="str">
        <f>'4'!D57</f>
        <v/>
      </c>
      <c r="F57" s="8" t="str">
        <f>'5'!D57</f>
        <v/>
      </c>
      <c r="G57" s="9" t="str">
        <f>'6'!D57</f>
        <v/>
      </c>
      <c r="H57" s="9" t="str">
        <f>'7'!D57</f>
        <v/>
      </c>
      <c r="I57" s="9" t="str">
        <f>'8'!D57</f>
        <v/>
      </c>
      <c r="J57" s="9" t="str">
        <f>'9'!D57</f>
        <v/>
      </c>
      <c r="K57" s="8" t="str">
        <f>'10'!$D57</f>
        <v/>
      </c>
      <c r="L57" s="12">
        <f t="shared" si="3"/>
        <v>0</v>
      </c>
      <c r="M57" s="32">
        <f t="shared" ref="M57:M58" si="51">IF(COUNT(B57:K57)&gt;2,AVERAGE(B57:K57),99)</f>
        <v>99</v>
      </c>
      <c r="N57" s="32">
        <f t="shared" ref="N57:N58" si="52">100-M57</f>
        <v>1</v>
      </c>
      <c r="O57" s="49">
        <f t="shared" si="46"/>
        <v>99</v>
      </c>
    </row>
    <row r="58" spans="1:15" ht="20.149999999999999" customHeight="1" x14ac:dyDescent="0.35">
      <c r="A58" s="58" t="s">
        <v>67</v>
      </c>
      <c r="B58" s="9" t="str">
        <f>'1'!D58</f>
        <v/>
      </c>
      <c r="C58" s="9" t="str">
        <f>'2'!D58</f>
        <v/>
      </c>
      <c r="D58" s="9" t="str">
        <f>'3'!D58</f>
        <v/>
      </c>
      <c r="E58" s="9" t="str">
        <f>'4'!D58</f>
        <v/>
      </c>
      <c r="F58" s="8" t="str">
        <f>'5'!D58</f>
        <v/>
      </c>
      <c r="G58" s="9" t="str">
        <f>'6'!D58</f>
        <v/>
      </c>
      <c r="H58" s="9" t="str">
        <f>'7'!D58</f>
        <v/>
      </c>
      <c r="I58" s="9" t="str">
        <f>'8'!D58</f>
        <v/>
      </c>
      <c r="J58" s="9" t="str">
        <f>'9'!D58</f>
        <v/>
      </c>
      <c r="K58" s="8" t="str">
        <f>'10'!$D58</f>
        <v/>
      </c>
      <c r="L58" s="12">
        <f t="shared" si="3"/>
        <v>0</v>
      </c>
      <c r="M58" s="32">
        <f t="shared" si="51"/>
        <v>99</v>
      </c>
      <c r="N58" s="32">
        <f t="shared" si="52"/>
        <v>1</v>
      </c>
      <c r="O58" s="49">
        <f t="shared" si="46"/>
        <v>99</v>
      </c>
    </row>
    <row r="59" spans="1:15" ht="20.149999999999999" customHeight="1" x14ac:dyDescent="0.35">
      <c r="A59" s="59" t="s">
        <v>74</v>
      </c>
      <c r="B59" s="9" t="str">
        <f>'1'!D59</f>
        <v/>
      </c>
      <c r="C59" s="9" t="str">
        <f>'2'!D59</f>
        <v/>
      </c>
      <c r="D59" s="9" t="str">
        <f>'3'!D59</f>
        <v/>
      </c>
      <c r="E59" s="9" t="str">
        <f>'4'!D59</f>
        <v/>
      </c>
      <c r="F59" s="8" t="str">
        <f>'5'!D59</f>
        <v/>
      </c>
      <c r="G59" s="9" t="str">
        <f>'6'!D59</f>
        <v/>
      </c>
      <c r="H59" s="9" t="str">
        <f>'7'!D59</f>
        <v/>
      </c>
      <c r="I59" s="9" t="str">
        <f>'8'!D59</f>
        <v/>
      </c>
      <c r="J59" s="9" t="str">
        <f>'9'!D59</f>
        <v/>
      </c>
      <c r="K59" s="8" t="str">
        <f>'10'!$D59</f>
        <v/>
      </c>
      <c r="L59" s="12">
        <f t="shared" si="3"/>
        <v>0</v>
      </c>
      <c r="M59" s="32">
        <f t="shared" ref="M59:M60" si="53">IF(COUNT(B59:K59)&gt;2,AVERAGE(B59:K59),99)</f>
        <v>99</v>
      </c>
      <c r="N59" s="32">
        <f t="shared" ref="N59:N60" si="54">100-M59</f>
        <v>1</v>
      </c>
      <c r="O59" s="49">
        <f t="shared" si="46"/>
        <v>99</v>
      </c>
    </row>
    <row r="60" spans="1:15" ht="20.149999999999999" customHeight="1" x14ac:dyDescent="0.35">
      <c r="A60" s="58"/>
      <c r="B60" s="8" t="str">
        <f>'1'!D60</f>
        <v/>
      </c>
      <c r="C60" s="8" t="str">
        <f>'2'!D60</f>
        <v/>
      </c>
      <c r="D60" s="8" t="str">
        <f>'3'!D60</f>
        <v/>
      </c>
      <c r="E60" s="8" t="str">
        <f>'4'!D60</f>
        <v/>
      </c>
      <c r="F60" s="8" t="str">
        <f>'5'!D60</f>
        <v/>
      </c>
      <c r="G60" s="8" t="str">
        <f>'6'!D60</f>
        <v/>
      </c>
      <c r="H60" s="8" t="str">
        <f>'7'!D60</f>
        <v/>
      </c>
      <c r="I60" s="8" t="str">
        <f>'8'!D60</f>
        <v/>
      </c>
      <c r="J60" s="8" t="str">
        <f>'9'!D60</f>
        <v/>
      </c>
      <c r="K60" s="8" t="str">
        <f>'10'!$D60</f>
        <v/>
      </c>
      <c r="L60" s="62">
        <f t="shared" si="3"/>
        <v>0</v>
      </c>
      <c r="M60" s="63">
        <f t="shared" si="53"/>
        <v>99</v>
      </c>
      <c r="N60" s="63">
        <f t="shared" si="54"/>
        <v>1</v>
      </c>
      <c r="O60" s="50">
        <f t="shared" si="46"/>
        <v>99</v>
      </c>
    </row>
    <row r="61" spans="1:15" ht="5.15" customHeight="1" thickBot="1" x14ac:dyDescent="0.4">
      <c r="A61" s="60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8"/>
      <c r="M61" s="28"/>
      <c r="N61" s="28"/>
      <c r="O61" s="29"/>
    </row>
    <row r="62" spans="1:15" ht="14.5" thickTop="1" x14ac:dyDescent="0.35"/>
  </sheetData>
  <sortState xmlns:xlrd2="http://schemas.microsoft.com/office/spreadsheetml/2017/richdata2" ref="A2:M33">
    <sortCondition ref="A1"/>
  </sortState>
  <mergeCells count="5">
    <mergeCell ref="N2:N4"/>
    <mergeCell ref="L2:L4"/>
    <mergeCell ref="A1:O1"/>
    <mergeCell ref="M2:M4"/>
    <mergeCell ref="O2:O4"/>
  </mergeCells>
  <printOptions horizontalCentered="1" verticalCentered="1"/>
  <pageMargins left="0.7" right="0.7" top="0.75" bottom="0.75" header="0.3" footer="0.3"/>
  <pageSetup scale="9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sqref="A1:V1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10.269531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10.5429687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thickTop="1" x14ac:dyDescent="0.35">
      <c r="A1" s="107" t="str">
        <f>'1'!A1:J2</f>
        <v>Riesentöter Autocross  --  2022 Club Championship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5.5" customHeight="1" thickBot="1" x14ac:dyDescent="0.4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s="74" customFormat="1" ht="20.25" customHeight="1" thickTop="1" thickBot="1" x14ac:dyDescent="0.4">
      <c r="A3" s="69" t="s">
        <v>80</v>
      </c>
      <c r="B3" s="70" t="s">
        <v>15</v>
      </c>
      <c r="C3" s="71"/>
      <c r="D3" s="105"/>
      <c r="E3" s="105"/>
      <c r="F3" s="106"/>
      <c r="G3" s="72" t="s">
        <v>16</v>
      </c>
      <c r="H3" s="73"/>
      <c r="I3" s="103"/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7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7" t="s">
        <v>5</v>
      </c>
      <c r="J4" s="68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41" t="str">
        <f t="shared" ref="D5:D42" si="1">IF(B5&gt;0,_xlfn.RANK.AVG(C5,$C$5:$C$60,0),"")</f>
        <v/>
      </c>
      <c r="E5" s="52"/>
      <c r="F5" s="52"/>
      <c r="G5" s="18">
        <f>F5*B5</f>
        <v>0</v>
      </c>
      <c r="H5" s="18" t="str">
        <f t="shared" ref="H5:H60" si="2">IF(G5&gt;0, 1000-G5,"")</f>
        <v/>
      </c>
      <c r="I5" s="35">
        <f t="shared" ref="I5:I42" si="3">IF(E5="AX99",50,IF(G5&gt;0,_xlfn.RANK.AVG(H5,$H$5:$H$60,0),0))</f>
        <v>0</v>
      </c>
      <c r="J5" s="42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4">IF(B6&gt;0, 1000-B6,"")</f>
        <v/>
      </c>
      <c r="D6" s="43" t="str">
        <f t="shared" si="1"/>
        <v/>
      </c>
      <c r="E6" s="53"/>
      <c r="F6" s="53"/>
      <c r="G6" s="18">
        <f t="shared" ref="G6" si="5">F6*B6</f>
        <v>0</v>
      </c>
      <c r="H6" s="17" t="str">
        <f t="shared" ref="H6" si="6">IF(G6&gt;0, 1000-G6,"")</f>
        <v/>
      </c>
      <c r="I6" s="35">
        <f t="shared" si="3"/>
        <v>0</v>
      </c>
      <c r="J6" s="44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7">IF(B7&gt;0, 1000-B7,"")</f>
        <v/>
      </c>
      <c r="D7" s="43" t="str">
        <f t="shared" si="1"/>
        <v/>
      </c>
      <c r="E7" s="53"/>
      <c r="F7" s="53"/>
      <c r="G7" s="18">
        <f t="shared" ref="G7" si="8">F7*B7</f>
        <v>0</v>
      </c>
      <c r="H7" s="17" t="str">
        <f t="shared" ref="H7" si="9">IF(G7&gt;0, 1000-G7,"")</f>
        <v/>
      </c>
      <c r="I7" s="35">
        <f t="shared" si="3"/>
        <v>0</v>
      </c>
      <c r="J7" s="44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43" t="str">
        <f t="shared" si="1"/>
        <v/>
      </c>
      <c r="E8" s="53"/>
      <c r="F8" s="53"/>
      <c r="G8" s="18">
        <f t="shared" ref="G8:G60" si="10">F8*B8</f>
        <v>0</v>
      </c>
      <c r="H8" s="17" t="str">
        <f t="shared" si="2"/>
        <v/>
      </c>
      <c r="I8" s="35">
        <f t="shared" si="3"/>
        <v>0</v>
      </c>
      <c r="J8" s="44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43" t="str">
        <f t="shared" si="1"/>
        <v/>
      </c>
      <c r="E9" s="53"/>
      <c r="F9" s="53"/>
      <c r="G9" s="18">
        <f t="shared" si="10"/>
        <v>0</v>
      </c>
      <c r="H9" s="17" t="str">
        <f t="shared" si="2"/>
        <v/>
      </c>
      <c r="I9" s="35">
        <f t="shared" si="3"/>
        <v>0</v>
      </c>
      <c r="J9" s="44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43" t="str">
        <f t="shared" si="1"/>
        <v/>
      </c>
      <c r="E10" s="53"/>
      <c r="F10" s="53"/>
      <c r="G10" s="18">
        <f t="shared" si="10"/>
        <v>0</v>
      </c>
      <c r="H10" s="17" t="str">
        <f t="shared" si="2"/>
        <v/>
      </c>
      <c r="I10" s="35">
        <f t="shared" si="3"/>
        <v>0</v>
      </c>
      <c r="J10" s="44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1">IF(B11&gt;0, 1000-B11,"")</f>
        <v/>
      </c>
      <c r="D11" s="43" t="str">
        <f t="shared" si="1"/>
        <v/>
      </c>
      <c r="E11" s="53"/>
      <c r="F11" s="53"/>
      <c r="G11" s="18">
        <f t="shared" ref="G11" si="12">F11*B11</f>
        <v>0</v>
      </c>
      <c r="H11" s="17" t="str">
        <f t="shared" ref="H11" si="13">IF(G11&gt;0, 1000-G11,"")</f>
        <v/>
      </c>
      <c r="I11" s="35">
        <f t="shared" si="3"/>
        <v>0</v>
      </c>
      <c r="J11" s="44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/>
      <c r="C12" s="17" t="str">
        <f t="shared" ref="C12:C13" si="14">IF(B12&gt;0, 1000-B12,"")</f>
        <v/>
      </c>
      <c r="D12" s="43" t="str">
        <f t="shared" si="1"/>
        <v/>
      </c>
      <c r="E12" s="53"/>
      <c r="F12" s="53"/>
      <c r="G12" s="18">
        <f t="shared" ref="G12" si="15">F12*B12</f>
        <v>0</v>
      </c>
      <c r="H12" s="17" t="str">
        <f t="shared" ref="H12" si="16">IF(G12&gt;0, 1000-G12,"")</f>
        <v/>
      </c>
      <c r="I12" s="35">
        <f t="shared" si="3"/>
        <v>0</v>
      </c>
      <c r="J12" s="44" t="str">
        <f>VLOOKUP(I12,Points!$A$2:$B$52,2,FALSE)</f>
        <v xml:space="preserve"> </v>
      </c>
    </row>
    <row r="13" spans="1:10" ht="17.649999999999999" customHeight="1" x14ac:dyDescent="0.35">
      <c r="A13" s="77" t="s">
        <v>126</v>
      </c>
      <c r="B13" s="53"/>
      <c r="C13" s="17" t="str">
        <f t="shared" si="14"/>
        <v/>
      </c>
      <c r="D13" s="43" t="str">
        <f t="shared" si="1"/>
        <v/>
      </c>
      <c r="E13" s="53"/>
      <c r="F13" s="53"/>
      <c r="G13" s="18">
        <f t="shared" ref="G13" si="17">F13*B13</f>
        <v>0</v>
      </c>
      <c r="H13" s="17" t="str">
        <f t="shared" ref="H13" si="18">IF(G13&gt;0, 1000-G13,"")</f>
        <v/>
      </c>
      <c r="I13" s="35">
        <f t="shared" ref="I13" si="19">IF(E13="AX99",50,IF(G13&gt;0,_xlfn.RANK.AVG(H13,$H$5:$H$60,0),0))</f>
        <v>0</v>
      </c>
      <c r="J13" s="44" t="str">
        <f>VLOOKUP(I13,Points!$A$2:$B$52,2,FALSE)</f>
        <v xml:space="preserve"> 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20">IF(B14&gt;0, 1000-B14,"")</f>
        <v/>
      </c>
      <c r="D14" s="43" t="str">
        <f t="shared" si="1"/>
        <v/>
      </c>
      <c r="E14" s="53"/>
      <c r="F14" s="53"/>
      <c r="G14" s="18">
        <f t="shared" ref="G14" si="21">F14*B14</f>
        <v>0</v>
      </c>
      <c r="H14" s="17" t="str">
        <f t="shared" ref="H14" si="22">IF(G14&gt;0, 1000-G14,"")</f>
        <v/>
      </c>
      <c r="I14" s="35">
        <f t="shared" si="3"/>
        <v>0</v>
      </c>
      <c r="J14" s="44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43" t="str">
        <f t="shared" si="1"/>
        <v/>
      </c>
      <c r="E15" s="53"/>
      <c r="F15" s="53"/>
      <c r="G15" s="18">
        <f t="shared" si="10"/>
        <v>0</v>
      </c>
      <c r="H15" s="17" t="str">
        <f t="shared" si="2"/>
        <v/>
      </c>
      <c r="I15" s="35">
        <f t="shared" si="3"/>
        <v>0</v>
      </c>
      <c r="J15" s="44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43" t="str">
        <f t="shared" si="1"/>
        <v/>
      </c>
      <c r="E16" s="53"/>
      <c r="F16" s="53"/>
      <c r="G16" s="18">
        <f t="shared" si="10"/>
        <v>0</v>
      </c>
      <c r="H16" s="17" t="str">
        <f t="shared" si="2"/>
        <v/>
      </c>
      <c r="I16" s="35">
        <f t="shared" si="3"/>
        <v>0</v>
      </c>
      <c r="J16" s="44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43" t="str">
        <f t="shared" si="1"/>
        <v/>
      </c>
      <c r="E17" s="53"/>
      <c r="F17" s="52"/>
      <c r="G17" s="18">
        <f t="shared" si="10"/>
        <v>0</v>
      </c>
      <c r="H17" s="17" t="str">
        <f t="shared" si="2"/>
        <v/>
      </c>
      <c r="I17" s="35">
        <f t="shared" si="3"/>
        <v>0</v>
      </c>
      <c r="J17" s="44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:C19" si="23">IF(B18&gt;0, 1000-B18,"")</f>
        <v/>
      </c>
      <c r="D18" s="43" t="str">
        <f t="shared" si="1"/>
        <v/>
      </c>
      <c r="E18" s="53"/>
      <c r="F18" s="53"/>
      <c r="G18" s="18">
        <f t="shared" ref="G18:G19" si="24">F18*B18</f>
        <v>0</v>
      </c>
      <c r="H18" s="17" t="str">
        <f t="shared" ref="H18:H19" si="25">IF(G18&gt;0, 1000-G18,"")</f>
        <v/>
      </c>
      <c r="I18" s="35">
        <f t="shared" si="3"/>
        <v>0</v>
      </c>
      <c r="J18" s="44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 t="shared" si="23"/>
        <v/>
      </c>
      <c r="D19" s="43" t="str">
        <f t="shared" si="1"/>
        <v/>
      </c>
      <c r="E19" s="53"/>
      <c r="F19" s="53"/>
      <c r="G19" s="18">
        <f t="shared" si="24"/>
        <v>0</v>
      </c>
      <c r="H19" s="17" t="str">
        <f t="shared" si="25"/>
        <v/>
      </c>
      <c r="I19" s="35">
        <f t="shared" si="3"/>
        <v>0</v>
      </c>
      <c r="J19" s="44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 t="shared" si="0"/>
        <v/>
      </c>
      <c r="D20" s="43" t="str">
        <f t="shared" si="1"/>
        <v/>
      </c>
      <c r="E20" s="53"/>
      <c r="F20" s="53"/>
      <c r="G20" s="18">
        <f t="shared" si="10"/>
        <v>0</v>
      </c>
      <c r="H20" s="17" t="str">
        <f t="shared" si="2"/>
        <v/>
      </c>
      <c r="I20" s="35">
        <f t="shared" si="3"/>
        <v>0</v>
      </c>
      <c r="J20" s="44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6">IF(B21&gt;0, 1000-B21,"")</f>
        <v/>
      </c>
      <c r="D21" s="43" t="str">
        <f t="shared" si="1"/>
        <v/>
      </c>
      <c r="E21" s="53"/>
      <c r="F21" s="53"/>
      <c r="G21" s="18">
        <f t="shared" ref="G21:G22" si="27">F21*B21</f>
        <v>0</v>
      </c>
      <c r="H21" s="17" t="str">
        <f t="shared" ref="H21:H22" si="28">IF(G21&gt;0, 1000-G21,"")</f>
        <v/>
      </c>
      <c r="I21" s="35">
        <f t="shared" si="3"/>
        <v>0</v>
      </c>
      <c r="J21" s="44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6"/>
        <v/>
      </c>
      <c r="D22" s="43" t="str">
        <f t="shared" si="1"/>
        <v/>
      </c>
      <c r="E22" s="53"/>
      <c r="F22" s="53"/>
      <c r="G22" s="18">
        <f t="shared" si="27"/>
        <v>0</v>
      </c>
      <c r="H22" s="17" t="str">
        <f t="shared" si="28"/>
        <v/>
      </c>
      <c r="I22" s="35">
        <f t="shared" si="3"/>
        <v>0</v>
      </c>
      <c r="J22" s="44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29">IF(B23&gt;0, 1000-B23,"")</f>
        <v/>
      </c>
      <c r="D23" s="43" t="str">
        <f t="shared" si="1"/>
        <v/>
      </c>
      <c r="E23" s="53"/>
      <c r="F23" s="53"/>
      <c r="G23" s="18">
        <f t="shared" ref="G23" si="30">F23*B23</f>
        <v>0</v>
      </c>
      <c r="H23" s="17" t="str">
        <f t="shared" ref="H23" si="31">IF(G23&gt;0, 1000-G23,"")</f>
        <v/>
      </c>
      <c r="I23" s="35">
        <f t="shared" si="3"/>
        <v>0</v>
      </c>
      <c r="J23" s="44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 t="shared" si="0"/>
        <v/>
      </c>
      <c r="D24" s="43" t="str">
        <f t="shared" si="1"/>
        <v/>
      </c>
      <c r="E24" s="53"/>
      <c r="F24" s="53"/>
      <c r="G24" s="18">
        <f t="shared" si="10"/>
        <v>0</v>
      </c>
      <c r="H24" s="17" t="str">
        <f t="shared" si="2"/>
        <v/>
      </c>
      <c r="I24" s="35">
        <f t="shared" si="3"/>
        <v>0</v>
      </c>
      <c r="J24" s="44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si="0"/>
        <v/>
      </c>
      <c r="D25" s="43" t="str">
        <f t="shared" si="1"/>
        <v/>
      </c>
      <c r="E25" s="53"/>
      <c r="F25" s="53"/>
      <c r="G25" s="18">
        <f t="shared" si="10"/>
        <v>0</v>
      </c>
      <c r="H25" s="17" t="str">
        <f t="shared" si="2"/>
        <v/>
      </c>
      <c r="I25" s="35">
        <f t="shared" si="3"/>
        <v>0</v>
      </c>
      <c r="J25" s="44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 t="shared" ref="C26" si="32">IF(B26&gt;0, 1000-B26,"")</f>
        <v/>
      </c>
      <c r="D26" s="43" t="str">
        <f t="shared" si="1"/>
        <v/>
      </c>
      <c r="E26" s="53"/>
      <c r="F26" s="53"/>
      <c r="G26" s="18">
        <f t="shared" ref="G26" si="33">F26*B26</f>
        <v>0</v>
      </c>
      <c r="H26" s="17" t="str">
        <f t="shared" ref="H26" si="34">IF(G26&gt;0, 1000-G26,"")</f>
        <v/>
      </c>
      <c r="I26" s="35">
        <f t="shared" si="3"/>
        <v>0</v>
      </c>
      <c r="J26" s="44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 t="shared" ref="C27" si="35">IF(B27&gt;0, 1000-B27,"")</f>
        <v/>
      </c>
      <c r="D27" s="43" t="str">
        <f t="shared" ref="D27" si="36">IF(B27&gt;0,_xlfn.RANK.AVG(C27,$C$5:$C$60,0),"")</f>
        <v/>
      </c>
      <c r="E27" s="53"/>
      <c r="F27" s="53"/>
      <c r="G27" s="18">
        <f t="shared" ref="G27" si="37">F27*B27</f>
        <v>0</v>
      </c>
      <c r="H27" s="17" t="str">
        <f t="shared" ref="H27" si="38">IF(G27&gt;0, 1000-G27,"")</f>
        <v/>
      </c>
      <c r="I27" s="35">
        <f t="shared" ref="I27" si="39">IF(E27="AX99",50,IF(G27&gt;0,_xlfn.RANK.AVG(H27,$H$5:$H$60,0),0))</f>
        <v>0</v>
      </c>
      <c r="J27" s="44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40">IF(B28&gt;0, 1000-B28,"")</f>
        <v/>
      </c>
      <c r="D28" s="43" t="str">
        <f t="shared" ref="D28:D29" si="41">IF(B28&gt;0,_xlfn.RANK.AVG(C28,$C$5:$C$60,0),"")</f>
        <v/>
      </c>
      <c r="E28" s="53"/>
      <c r="F28" s="53"/>
      <c r="G28" s="18">
        <f t="shared" ref="G28:G29" si="42">F28*B28</f>
        <v>0</v>
      </c>
      <c r="H28" s="17" t="str">
        <f t="shared" ref="H28:H29" si="43">IF(G28&gt;0, 1000-G28,"")</f>
        <v/>
      </c>
      <c r="I28" s="35">
        <f t="shared" ref="I28:I29" si="44">IF(E28="AX99",50,IF(G28&gt;0,_xlfn.RANK.AVG(H28,$H$5:$H$60,0),0))</f>
        <v>0</v>
      </c>
      <c r="J28" s="44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40"/>
        <v/>
      </c>
      <c r="D29" s="43" t="str">
        <f t="shared" si="41"/>
        <v/>
      </c>
      <c r="E29" s="53"/>
      <c r="F29" s="53"/>
      <c r="G29" s="18">
        <f t="shared" si="42"/>
        <v>0</v>
      </c>
      <c r="H29" s="17" t="str">
        <f t="shared" si="43"/>
        <v/>
      </c>
      <c r="I29" s="35">
        <f t="shared" si="44"/>
        <v>0</v>
      </c>
      <c r="J29" s="44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43" t="str">
        <f t="shared" si="1"/>
        <v/>
      </c>
      <c r="E30" s="53"/>
      <c r="F30" s="53"/>
      <c r="G30" s="18">
        <f t="shared" si="10"/>
        <v>0</v>
      </c>
      <c r="H30" s="17" t="str">
        <f t="shared" si="2"/>
        <v/>
      </c>
      <c r="I30" s="35">
        <f t="shared" si="3"/>
        <v>0</v>
      </c>
      <c r="J30" s="44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5">IF(B31&gt;0, 1000-B31,"")</f>
        <v/>
      </c>
      <c r="D31" s="43" t="str">
        <f t="shared" ref="D31:D35" si="46">IF(B31&gt;0,_xlfn.RANK.AVG(C31,$C$5:$C$60,0),"")</f>
        <v/>
      </c>
      <c r="E31" s="53"/>
      <c r="F31" s="53"/>
      <c r="G31" s="18">
        <f t="shared" ref="G31:G35" si="47">F31*B31</f>
        <v>0</v>
      </c>
      <c r="H31" s="17" t="str">
        <f t="shared" ref="H31:H35" si="48">IF(G31&gt;0, 1000-G31,"")</f>
        <v/>
      </c>
      <c r="I31" s="35">
        <f t="shared" ref="I31:I35" si="49">IF(E31="AX99",50,IF(G31&gt;0,_xlfn.RANK.AVG(H31,$H$5:$H$60,0),0))</f>
        <v>0</v>
      </c>
      <c r="J31" s="44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5"/>
        <v/>
      </c>
      <c r="D32" s="43" t="str">
        <f t="shared" si="46"/>
        <v/>
      </c>
      <c r="E32" s="53"/>
      <c r="F32" s="53"/>
      <c r="G32" s="18">
        <f t="shared" si="47"/>
        <v>0</v>
      </c>
      <c r="H32" s="17" t="str">
        <f t="shared" si="48"/>
        <v/>
      </c>
      <c r="I32" s="35">
        <f t="shared" si="49"/>
        <v>0</v>
      </c>
      <c r="J32" s="44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5"/>
        <v/>
      </c>
      <c r="D33" s="43" t="str">
        <f t="shared" si="46"/>
        <v/>
      </c>
      <c r="E33" s="53"/>
      <c r="F33" s="53"/>
      <c r="G33" s="18">
        <f t="shared" si="47"/>
        <v>0</v>
      </c>
      <c r="H33" s="17" t="str">
        <f t="shared" si="48"/>
        <v/>
      </c>
      <c r="I33" s="35">
        <f t="shared" si="49"/>
        <v>0</v>
      </c>
      <c r="J33" s="44" t="str">
        <f>VLOOKUP(I33,Points!$A$2:$B$52,2,FALSE)</f>
        <v xml:space="preserve"> </v>
      </c>
    </row>
    <row r="34" spans="1:10" ht="17.649999999999999" customHeight="1" x14ac:dyDescent="0.35">
      <c r="A34" s="77" t="s">
        <v>97</v>
      </c>
      <c r="B34" s="53"/>
      <c r="C34" s="17" t="str">
        <f t="shared" si="45"/>
        <v/>
      </c>
      <c r="D34" s="43" t="str">
        <f t="shared" si="46"/>
        <v/>
      </c>
      <c r="E34" s="53"/>
      <c r="F34" s="53"/>
      <c r="G34" s="18">
        <f t="shared" si="47"/>
        <v>0</v>
      </c>
      <c r="H34" s="17" t="str">
        <f t="shared" si="48"/>
        <v/>
      </c>
      <c r="I34" s="35">
        <f t="shared" si="49"/>
        <v>0</v>
      </c>
      <c r="J34" s="44" t="str">
        <f>VLOOKUP(I34,Points!$A$2:$B$52,2,FALSE)</f>
        <v xml:space="preserve"> </v>
      </c>
    </row>
    <row r="35" spans="1:10" ht="17.649999999999999" customHeight="1" x14ac:dyDescent="0.35">
      <c r="A35" s="77" t="s">
        <v>98</v>
      </c>
      <c r="B35" s="53"/>
      <c r="C35" s="17" t="str">
        <f t="shared" si="45"/>
        <v/>
      </c>
      <c r="D35" s="43" t="str">
        <f t="shared" si="46"/>
        <v/>
      </c>
      <c r="E35" s="53"/>
      <c r="F35" s="53"/>
      <c r="G35" s="18">
        <f t="shared" si="47"/>
        <v>0</v>
      </c>
      <c r="H35" s="17" t="str">
        <f t="shared" si="48"/>
        <v/>
      </c>
      <c r="I35" s="35">
        <f t="shared" si="49"/>
        <v>0</v>
      </c>
      <c r="J35" s="44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43" t="str">
        <f t="shared" si="1"/>
        <v/>
      </c>
      <c r="E36" s="53"/>
      <c r="F36" s="53"/>
      <c r="G36" s="18">
        <f>F36*B36</f>
        <v>0</v>
      </c>
      <c r="H36" s="17" t="str">
        <f>IF(G36&gt;0, 1000-G36,"")</f>
        <v/>
      </c>
      <c r="I36" s="35">
        <f t="shared" si="3"/>
        <v>0</v>
      </c>
      <c r="J36" s="44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43" t="str">
        <f t="shared" si="1"/>
        <v/>
      </c>
      <c r="E37" s="53"/>
      <c r="F37" s="53"/>
      <c r="G37" s="18">
        <f t="shared" si="10"/>
        <v>0</v>
      </c>
      <c r="H37" s="17" t="str">
        <f t="shared" si="2"/>
        <v/>
      </c>
      <c r="I37" s="35">
        <f t="shared" si="3"/>
        <v>0</v>
      </c>
      <c r="J37" s="44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0" si="50">IF(B38&gt;0, 1000-B38,"")</f>
        <v/>
      </c>
      <c r="D38" s="43" t="str">
        <f t="shared" si="1"/>
        <v/>
      </c>
      <c r="E38" s="53"/>
      <c r="F38" s="53"/>
      <c r="G38" s="18">
        <f t="shared" ref="G38:G40" si="51">F38*B38</f>
        <v>0</v>
      </c>
      <c r="H38" s="17" t="str">
        <f t="shared" ref="H38:H40" si="52">IF(G38&gt;0, 1000-G38,"")</f>
        <v/>
      </c>
      <c r="I38" s="35">
        <f t="shared" si="3"/>
        <v>0</v>
      </c>
      <c r="J38" s="44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50"/>
        <v/>
      </c>
      <c r="D39" s="43" t="str">
        <f t="shared" si="1"/>
        <v/>
      </c>
      <c r="E39" s="53"/>
      <c r="F39" s="53"/>
      <c r="G39" s="18">
        <f t="shared" si="51"/>
        <v>0</v>
      </c>
      <c r="H39" s="17" t="str">
        <f t="shared" si="52"/>
        <v/>
      </c>
      <c r="I39" s="35">
        <f t="shared" si="3"/>
        <v>0</v>
      </c>
      <c r="J39" s="44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50"/>
        <v/>
      </c>
      <c r="D40" s="43" t="str">
        <f t="shared" si="1"/>
        <v/>
      </c>
      <c r="E40" s="53"/>
      <c r="F40" s="53"/>
      <c r="G40" s="18">
        <f t="shared" si="51"/>
        <v>0</v>
      </c>
      <c r="H40" s="17" t="str">
        <f t="shared" si="52"/>
        <v/>
      </c>
      <c r="I40" s="35">
        <f t="shared" si="3"/>
        <v>0</v>
      </c>
      <c r="J40" s="44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ref="C41" si="53">IF(B41&gt;0, 1000-B41,"")</f>
        <v/>
      </c>
      <c r="D41" s="43" t="str">
        <f t="shared" si="1"/>
        <v/>
      </c>
      <c r="E41" s="53"/>
      <c r="F41" s="53"/>
      <c r="G41" s="18">
        <f t="shared" ref="G41" si="54">F41*B41</f>
        <v>0</v>
      </c>
      <c r="H41" s="17" t="str">
        <f t="shared" ref="H41" si="55">IF(G41&gt;0, 1000-G41,"")</f>
        <v/>
      </c>
      <c r="I41" s="35">
        <f t="shared" si="3"/>
        <v>0</v>
      </c>
      <c r="J41" s="44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43" t="str">
        <f t="shared" si="1"/>
        <v/>
      </c>
      <c r="E42" s="53"/>
      <c r="F42" s="53"/>
      <c r="G42" s="18">
        <f t="shared" si="10"/>
        <v>0</v>
      </c>
      <c r="H42" s="17" t="str">
        <f t="shared" si="2"/>
        <v/>
      </c>
      <c r="I42" s="35">
        <f t="shared" si="3"/>
        <v>0</v>
      </c>
      <c r="J42" s="44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6">IF(B43&gt;0, 1000-B43,"")</f>
        <v/>
      </c>
      <c r="D43" s="43" t="str">
        <f t="shared" ref="D43:D60" si="57">IF(B43&gt;0,_xlfn.RANK.AVG(C43,$C$5:$C$60,0),"")</f>
        <v/>
      </c>
      <c r="E43" s="53"/>
      <c r="F43" s="53"/>
      <c r="G43" s="18">
        <f t="shared" ref="G43" si="58">F43*B43</f>
        <v>0</v>
      </c>
      <c r="H43" s="17" t="str">
        <f t="shared" ref="H43" si="59">IF(G43&gt;0, 1000-G43,"")</f>
        <v/>
      </c>
      <c r="I43" s="35">
        <f t="shared" ref="I43:I60" si="60">IF(E43="AX99",50,IF(G43&gt;0,_xlfn.RANK.AVG(H43,$H$5:$H$60,0),0))</f>
        <v>0</v>
      </c>
      <c r="J43" s="44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43" t="str">
        <f t="shared" si="57"/>
        <v/>
      </c>
      <c r="E44" s="53"/>
      <c r="F44" s="53"/>
      <c r="G44" s="18">
        <f t="shared" si="10"/>
        <v>0</v>
      </c>
      <c r="H44" s="17" t="str">
        <f t="shared" si="2"/>
        <v/>
      </c>
      <c r="I44" s="35">
        <f t="shared" si="60"/>
        <v>0</v>
      </c>
      <c r="J44" s="44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43" t="str">
        <f t="shared" si="57"/>
        <v/>
      </c>
      <c r="E45" s="53"/>
      <c r="F45" s="53"/>
      <c r="G45" s="18">
        <f t="shared" si="10"/>
        <v>0</v>
      </c>
      <c r="H45" s="17" t="str">
        <f t="shared" si="2"/>
        <v/>
      </c>
      <c r="I45" s="35">
        <f t="shared" si="60"/>
        <v>0</v>
      </c>
      <c r="J45" s="44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61">IF(B46&gt;0, 1000-B46,"")</f>
        <v/>
      </c>
      <c r="D46" s="43" t="str">
        <f t="shared" si="57"/>
        <v/>
      </c>
      <c r="E46" s="53"/>
      <c r="F46" s="53"/>
      <c r="G46" s="18">
        <f t="shared" ref="G46" si="62">F46*B46</f>
        <v>0</v>
      </c>
      <c r="H46" s="17" t="str">
        <f t="shared" ref="H46" si="63">IF(G46&gt;0, 1000-G46,"")</f>
        <v/>
      </c>
      <c r="I46" s="35">
        <f t="shared" si="60"/>
        <v>0</v>
      </c>
      <c r="J46" s="44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4">IF(B47&gt;0, 1000-B47,"")</f>
        <v/>
      </c>
      <c r="D47" s="43" t="str">
        <f t="shared" si="57"/>
        <v/>
      </c>
      <c r="E47" s="53"/>
      <c r="F47" s="53"/>
      <c r="G47" s="18">
        <f t="shared" ref="G47:G48" si="65">F47*B47</f>
        <v>0</v>
      </c>
      <c r="H47" s="17" t="str">
        <f t="shared" ref="H47:H48" si="66">IF(G47&gt;0, 1000-G47,"")</f>
        <v/>
      </c>
      <c r="I47" s="35">
        <f t="shared" si="60"/>
        <v>0</v>
      </c>
      <c r="J47" s="44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4"/>
        <v/>
      </c>
      <c r="D48" s="43" t="str">
        <f t="shared" si="57"/>
        <v/>
      </c>
      <c r="E48" s="53"/>
      <c r="F48" s="53"/>
      <c r="G48" s="18">
        <f t="shared" si="65"/>
        <v>0</v>
      </c>
      <c r="H48" s="17" t="str">
        <f t="shared" si="66"/>
        <v/>
      </c>
      <c r="I48" s="35">
        <f t="shared" si="60"/>
        <v>0</v>
      </c>
      <c r="J48" s="44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43" t="str">
        <f t="shared" si="57"/>
        <v/>
      </c>
      <c r="E49" s="53"/>
      <c r="F49" s="53"/>
      <c r="G49" s="18">
        <f t="shared" si="10"/>
        <v>0</v>
      </c>
      <c r="H49" s="17" t="str">
        <f t="shared" si="2"/>
        <v/>
      </c>
      <c r="I49" s="35">
        <f t="shared" si="60"/>
        <v>0</v>
      </c>
      <c r="J49" s="44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7">IF(B50&gt;0, 1000-B50,"")</f>
        <v/>
      </c>
      <c r="D50" s="43" t="str">
        <f t="shared" si="57"/>
        <v/>
      </c>
      <c r="E50" s="53"/>
      <c r="F50" s="53"/>
      <c r="G50" s="18">
        <f t="shared" ref="G50" si="68">F50*B50</f>
        <v>0</v>
      </c>
      <c r="H50" s="17" t="str">
        <f t="shared" ref="H50" si="69">IF(G50&gt;0, 1000-G50,"")</f>
        <v/>
      </c>
      <c r="I50" s="35">
        <f t="shared" si="60"/>
        <v>0</v>
      </c>
      <c r="J50" s="44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43" t="str">
        <f t="shared" si="57"/>
        <v/>
      </c>
      <c r="E51" s="53"/>
      <c r="F51" s="53"/>
      <c r="G51" s="18">
        <f t="shared" si="10"/>
        <v>0</v>
      </c>
      <c r="H51" s="17" t="str">
        <f t="shared" si="2"/>
        <v/>
      </c>
      <c r="I51" s="35">
        <f t="shared" si="60"/>
        <v>0</v>
      </c>
      <c r="J51" s="44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43" t="str">
        <f t="shared" si="57"/>
        <v/>
      </c>
      <c r="E52" s="53"/>
      <c r="F52" s="53"/>
      <c r="G52" s="18">
        <f t="shared" si="10"/>
        <v>0</v>
      </c>
      <c r="H52" s="17" t="str">
        <f t="shared" si="2"/>
        <v/>
      </c>
      <c r="I52" s="35">
        <f t="shared" si="60"/>
        <v>0</v>
      </c>
      <c r="J52" s="44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43" t="str">
        <f t="shared" si="57"/>
        <v/>
      </c>
      <c r="E53" s="53"/>
      <c r="F53" s="53"/>
      <c r="G53" s="18">
        <f t="shared" si="10"/>
        <v>0</v>
      </c>
      <c r="H53" s="17" t="str">
        <f t="shared" si="2"/>
        <v/>
      </c>
      <c r="I53" s="35">
        <f t="shared" si="60"/>
        <v>0</v>
      </c>
      <c r="J53" s="44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43" t="str">
        <f t="shared" si="57"/>
        <v/>
      </c>
      <c r="E54" s="53"/>
      <c r="F54" s="53"/>
      <c r="G54" s="18">
        <f t="shared" si="10"/>
        <v>0</v>
      </c>
      <c r="H54" s="17" t="str">
        <f t="shared" si="2"/>
        <v/>
      </c>
      <c r="I54" s="35">
        <f t="shared" si="60"/>
        <v>0</v>
      </c>
      <c r="J54" s="44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/>
      <c r="C55" s="17" t="str">
        <f t="shared" si="0"/>
        <v/>
      </c>
      <c r="D55" s="43" t="str">
        <f t="shared" si="57"/>
        <v/>
      </c>
      <c r="E55" s="53"/>
      <c r="F55" s="53"/>
      <c r="G55" s="18">
        <f t="shared" si="10"/>
        <v>0</v>
      </c>
      <c r="H55" s="17" t="str">
        <f t="shared" si="2"/>
        <v/>
      </c>
      <c r="I55" s="35">
        <f t="shared" si="60"/>
        <v>0</v>
      </c>
      <c r="J55" s="44" t="str">
        <f>VLOOKUP(I55,Points!$A$2:$B$52,2,FALSE)</f>
        <v xml:space="preserve"> 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43" t="str">
        <f t="shared" si="57"/>
        <v/>
      </c>
      <c r="E56" s="53"/>
      <c r="F56" s="53"/>
      <c r="G56" s="18">
        <f t="shared" si="10"/>
        <v>0</v>
      </c>
      <c r="H56" s="17" t="str">
        <f t="shared" si="2"/>
        <v/>
      </c>
      <c r="I56" s="35">
        <f t="shared" si="60"/>
        <v>0</v>
      </c>
      <c r="J56" s="44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70">IF(B57&gt;0, 1000-B57,"")</f>
        <v/>
      </c>
      <c r="D57" s="43" t="str">
        <f t="shared" si="57"/>
        <v/>
      </c>
      <c r="E57" s="53"/>
      <c r="F57" s="53"/>
      <c r="G57" s="18">
        <f t="shared" ref="G57" si="71">F57*B57</f>
        <v>0</v>
      </c>
      <c r="H57" s="17" t="str">
        <f t="shared" ref="H57" si="72">IF(G57&gt;0, 1000-G57,"")</f>
        <v/>
      </c>
      <c r="I57" s="35">
        <f t="shared" si="60"/>
        <v>0</v>
      </c>
      <c r="J57" s="44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43" t="str">
        <f t="shared" si="57"/>
        <v/>
      </c>
      <c r="E58" s="53"/>
      <c r="F58" s="53"/>
      <c r="G58" s="18">
        <f t="shared" si="10"/>
        <v>0</v>
      </c>
      <c r="H58" s="17" t="str">
        <f t="shared" si="2"/>
        <v/>
      </c>
      <c r="I58" s="35">
        <f t="shared" si="60"/>
        <v>0</v>
      </c>
      <c r="J58" s="44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si="0"/>
        <v/>
      </c>
      <c r="D59" s="43" t="str">
        <f t="shared" si="57"/>
        <v/>
      </c>
      <c r="E59" s="53"/>
      <c r="F59" s="53"/>
      <c r="G59" s="18">
        <f t="shared" si="10"/>
        <v>0</v>
      </c>
      <c r="H59" s="17" t="str">
        <f t="shared" si="2"/>
        <v/>
      </c>
      <c r="I59" s="35">
        <f t="shared" si="60"/>
        <v>0</v>
      </c>
      <c r="J59" s="44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45" t="str">
        <f t="shared" si="57"/>
        <v/>
      </c>
      <c r="E60" s="54"/>
      <c r="F60" s="54"/>
      <c r="G60" s="25">
        <f t="shared" si="10"/>
        <v>0</v>
      </c>
      <c r="H60" s="25" t="str">
        <f t="shared" si="2"/>
        <v/>
      </c>
      <c r="I60" s="35">
        <f t="shared" si="60"/>
        <v>0</v>
      </c>
      <c r="J60" s="46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47"/>
      <c r="E61" s="55"/>
      <c r="F61" s="55"/>
      <c r="G61" s="27"/>
      <c r="H61" s="27"/>
      <c r="I61" s="47"/>
      <c r="J61" s="48"/>
    </row>
    <row r="62" spans="1:10" ht="14.5" thickTop="1" x14ac:dyDescent="0.35"/>
  </sheetData>
  <mergeCells count="3">
    <mergeCell ref="A1:J2"/>
    <mergeCell ref="D3:F3"/>
    <mergeCell ref="I3:J3"/>
  </mergeCells>
  <printOptions horizontalCentered="1" verticalCentered="1"/>
  <pageMargins left="0.7" right="0.7" top="0.75" bottom="0.75" header="0.3" footer="0.3"/>
  <pageSetup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sqref="A1:V1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10.269531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10.5429687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thickTop="1" x14ac:dyDescent="0.35">
      <c r="A1" s="107" t="str">
        <f>'1'!A1:J2</f>
        <v>Riesentöter Autocross  --  2022 Club Championship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5.5" customHeight="1" thickBot="1" x14ac:dyDescent="0.4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s="74" customFormat="1" ht="20.25" customHeight="1" thickTop="1" thickBot="1" x14ac:dyDescent="0.4">
      <c r="A3" s="69" t="s">
        <v>102</v>
      </c>
      <c r="B3" s="70" t="s">
        <v>15</v>
      </c>
      <c r="C3" s="71"/>
      <c r="D3" s="119"/>
      <c r="E3" s="119"/>
      <c r="F3" s="120"/>
      <c r="G3" s="72"/>
      <c r="H3" s="73"/>
      <c r="I3" s="103"/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7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7" t="s">
        <v>5</v>
      </c>
      <c r="J4" s="68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41" t="str">
        <f t="shared" ref="D5:D42" si="1">IF(B5&gt;0,_xlfn.RANK.AVG(C5,$C$5:$C$60,0),"")</f>
        <v/>
      </c>
      <c r="E5" s="52"/>
      <c r="F5" s="52"/>
      <c r="G5" s="18">
        <f>F5*B5</f>
        <v>0</v>
      </c>
      <c r="H5" s="18" t="str">
        <f t="shared" ref="H5:H60" si="2">IF(G5&gt;0, 1000-G5,"")</f>
        <v/>
      </c>
      <c r="I5" s="35">
        <f t="shared" ref="I5:I42" si="3">IF(E5="AX99",50,IF(G5&gt;0,_xlfn.RANK.AVG(H5,$H$5:$H$60,0),0))</f>
        <v>0</v>
      </c>
      <c r="J5" s="42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4">IF(B6&gt;0, 1000-B6,"")</f>
        <v/>
      </c>
      <c r="D6" s="43" t="str">
        <f t="shared" si="1"/>
        <v/>
      </c>
      <c r="E6" s="53"/>
      <c r="F6" s="53"/>
      <c r="G6" s="18">
        <f t="shared" ref="G6" si="5">F6*B6</f>
        <v>0</v>
      </c>
      <c r="H6" s="17" t="str">
        <f t="shared" ref="H6" si="6">IF(G6&gt;0, 1000-G6,"")</f>
        <v/>
      </c>
      <c r="I6" s="35">
        <f t="shared" si="3"/>
        <v>0</v>
      </c>
      <c r="J6" s="44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7">IF(B7&gt;0, 1000-B7,"")</f>
        <v/>
      </c>
      <c r="D7" s="43" t="str">
        <f t="shared" si="1"/>
        <v/>
      </c>
      <c r="E7" s="53"/>
      <c r="F7" s="53"/>
      <c r="G7" s="18">
        <f t="shared" ref="G7" si="8">F7*B7</f>
        <v>0</v>
      </c>
      <c r="H7" s="17" t="str">
        <f t="shared" ref="H7" si="9">IF(G7&gt;0, 1000-G7,"")</f>
        <v/>
      </c>
      <c r="I7" s="35">
        <f t="shared" si="3"/>
        <v>0</v>
      </c>
      <c r="J7" s="44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43" t="str">
        <f t="shared" si="1"/>
        <v/>
      </c>
      <c r="E8" s="53"/>
      <c r="F8" s="53"/>
      <c r="G8" s="18">
        <f t="shared" ref="G8:G60" si="10">F8*B8</f>
        <v>0</v>
      </c>
      <c r="H8" s="17" t="str">
        <f t="shared" si="2"/>
        <v/>
      </c>
      <c r="I8" s="35">
        <f t="shared" si="3"/>
        <v>0</v>
      </c>
      <c r="J8" s="44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43" t="str">
        <f t="shared" si="1"/>
        <v/>
      </c>
      <c r="E9" s="53"/>
      <c r="F9" s="53"/>
      <c r="G9" s="18">
        <f t="shared" si="10"/>
        <v>0</v>
      </c>
      <c r="H9" s="17" t="str">
        <f t="shared" si="2"/>
        <v/>
      </c>
      <c r="I9" s="35">
        <f t="shared" si="3"/>
        <v>0</v>
      </c>
      <c r="J9" s="44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43" t="str">
        <f t="shared" si="1"/>
        <v/>
      </c>
      <c r="E10" s="53"/>
      <c r="F10" s="53"/>
      <c r="G10" s="18">
        <f t="shared" si="10"/>
        <v>0</v>
      </c>
      <c r="H10" s="17" t="str">
        <f t="shared" si="2"/>
        <v/>
      </c>
      <c r="I10" s="35">
        <f t="shared" si="3"/>
        <v>0</v>
      </c>
      <c r="J10" s="44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1">IF(B11&gt;0, 1000-B11,"")</f>
        <v/>
      </c>
      <c r="D11" s="43" t="str">
        <f t="shared" si="1"/>
        <v/>
      </c>
      <c r="E11" s="53"/>
      <c r="F11" s="53"/>
      <c r="G11" s="18">
        <f t="shared" ref="G11" si="12">F11*B11</f>
        <v>0</v>
      </c>
      <c r="H11" s="17" t="str">
        <f t="shared" ref="H11" si="13">IF(G11&gt;0, 1000-G11,"")</f>
        <v/>
      </c>
      <c r="I11" s="35">
        <f t="shared" si="3"/>
        <v>0</v>
      </c>
      <c r="J11" s="44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/>
      <c r="C12" s="17" t="str">
        <f t="shared" ref="C12:C13" si="14">IF(B12&gt;0, 1000-B12,"")</f>
        <v/>
      </c>
      <c r="D12" s="43" t="str">
        <f t="shared" si="1"/>
        <v/>
      </c>
      <c r="E12" s="53"/>
      <c r="F12" s="53"/>
      <c r="G12" s="18">
        <f t="shared" ref="G12" si="15">F12*B12</f>
        <v>0</v>
      </c>
      <c r="H12" s="17" t="str">
        <f t="shared" ref="H12" si="16">IF(G12&gt;0, 1000-G12,"")</f>
        <v/>
      </c>
      <c r="I12" s="35">
        <f t="shared" si="3"/>
        <v>0</v>
      </c>
      <c r="J12" s="44" t="str">
        <f>VLOOKUP(I12,Points!$A$2:$B$52,2,FALSE)</f>
        <v xml:space="preserve"> </v>
      </c>
    </row>
    <row r="13" spans="1:10" ht="17.649999999999999" customHeight="1" x14ac:dyDescent="0.35">
      <c r="A13" s="77" t="s">
        <v>126</v>
      </c>
      <c r="B13" s="53"/>
      <c r="C13" s="17" t="str">
        <f t="shared" si="14"/>
        <v/>
      </c>
      <c r="D13" s="43" t="str">
        <f t="shared" si="1"/>
        <v/>
      </c>
      <c r="E13" s="53"/>
      <c r="F13" s="53"/>
      <c r="G13" s="18">
        <f t="shared" ref="G13" si="17">F13*B13</f>
        <v>0</v>
      </c>
      <c r="H13" s="17" t="str">
        <f t="shared" ref="H13" si="18">IF(G13&gt;0, 1000-G13,"")</f>
        <v/>
      </c>
      <c r="I13" s="35">
        <f t="shared" ref="I13" si="19">IF(E13="AX99",50,IF(G13&gt;0,_xlfn.RANK.AVG(H13,$H$5:$H$60,0),0))</f>
        <v>0</v>
      </c>
      <c r="J13" s="44" t="str">
        <f>VLOOKUP(I13,Points!$A$2:$B$52,2,FALSE)</f>
        <v xml:space="preserve"> 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20">IF(B14&gt;0, 1000-B14,"")</f>
        <v/>
      </c>
      <c r="D14" s="43" t="str">
        <f t="shared" si="1"/>
        <v/>
      </c>
      <c r="E14" s="53"/>
      <c r="F14" s="53"/>
      <c r="G14" s="18">
        <f t="shared" ref="G14" si="21">F14*B14</f>
        <v>0</v>
      </c>
      <c r="H14" s="17" t="str">
        <f t="shared" ref="H14" si="22">IF(G14&gt;0, 1000-G14,"")</f>
        <v/>
      </c>
      <c r="I14" s="35">
        <f t="shared" si="3"/>
        <v>0</v>
      </c>
      <c r="J14" s="44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43" t="str">
        <f t="shared" si="1"/>
        <v/>
      </c>
      <c r="E15" s="53"/>
      <c r="F15" s="53"/>
      <c r="G15" s="18">
        <f t="shared" si="10"/>
        <v>0</v>
      </c>
      <c r="H15" s="17" t="str">
        <f t="shared" si="2"/>
        <v/>
      </c>
      <c r="I15" s="35">
        <f t="shared" si="3"/>
        <v>0</v>
      </c>
      <c r="J15" s="44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43" t="str">
        <f t="shared" si="1"/>
        <v/>
      </c>
      <c r="E16" s="53"/>
      <c r="F16" s="53"/>
      <c r="G16" s="18">
        <f t="shared" si="10"/>
        <v>0</v>
      </c>
      <c r="H16" s="17" t="str">
        <f t="shared" si="2"/>
        <v/>
      </c>
      <c r="I16" s="35">
        <f t="shared" si="3"/>
        <v>0</v>
      </c>
      <c r="J16" s="44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43" t="str">
        <f t="shared" si="1"/>
        <v/>
      </c>
      <c r="E17" s="53"/>
      <c r="F17" s="52"/>
      <c r="G17" s="18">
        <f t="shared" si="10"/>
        <v>0</v>
      </c>
      <c r="H17" s="17" t="str">
        <f t="shared" si="2"/>
        <v/>
      </c>
      <c r="I17" s="35">
        <f t="shared" si="3"/>
        <v>0</v>
      </c>
      <c r="J17" s="44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:C19" si="23">IF(B18&gt;0, 1000-B18,"")</f>
        <v/>
      </c>
      <c r="D18" s="43" t="str">
        <f t="shared" si="1"/>
        <v/>
      </c>
      <c r="E18" s="53"/>
      <c r="F18" s="53"/>
      <c r="G18" s="18">
        <f t="shared" ref="G18:G19" si="24">F18*B18</f>
        <v>0</v>
      </c>
      <c r="H18" s="17" t="str">
        <f t="shared" ref="H18:H19" si="25">IF(G18&gt;0, 1000-G18,"")</f>
        <v/>
      </c>
      <c r="I18" s="35">
        <f t="shared" si="3"/>
        <v>0</v>
      </c>
      <c r="J18" s="44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 t="shared" si="23"/>
        <v/>
      </c>
      <c r="D19" s="43" t="str">
        <f t="shared" si="1"/>
        <v/>
      </c>
      <c r="E19" s="53"/>
      <c r="F19" s="53"/>
      <c r="G19" s="18">
        <f t="shared" si="24"/>
        <v>0</v>
      </c>
      <c r="H19" s="17" t="str">
        <f t="shared" si="25"/>
        <v/>
      </c>
      <c r="I19" s="35">
        <f t="shared" si="3"/>
        <v>0</v>
      </c>
      <c r="J19" s="44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 t="shared" si="0"/>
        <v/>
      </c>
      <c r="D20" s="43" t="str">
        <f t="shared" si="1"/>
        <v/>
      </c>
      <c r="E20" s="53"/>
      <c r="F20" s="53"/>
      <c r="G20" s="18">
        <f t="shared" si="10"/>
        <v>0</v>
      </c>
      <c r="H20" s="17" t="str">
        <f t="shared" si="2"/>
        <v/>
      </c>
      <c r="I20" s="35">
        <f t="shared" si="3"/>
        <v>0</v>
      </c>
      <c r="J20" s="44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6">IF(B21&gt;0, 1000-B21,"")</f>
        <v/>
      </c>
      <c r="D21" s="43" t="str">
        <f t="shared" si="1"/>
        <v/>
      </c>
      <c r="E21" s="53"/>
      <c r="F21" s="53"/>
      <c r="G21" s="18">
        <f t="shared" ref="G21:G22" si="27">F21*B21</f>
        <v>0</v>
      </c>
      <c r="H21" s="17" t="str">
        <f t="shared" ref="H21:H22" si="28">IF(G21&gt;0, 1000-G21,"")</f>
        <v/>
      </c>
      <c r="I21" s="35">
        <f t="shared" si="3"/>
        <v>0</v>
      </c>
      <c r="J21" s="44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6"/>
        <v/>
      </c>
      <c r="D22" s="43" t="str">
        <f t="shared" si="1"/>
        <v/>
      </c>
      <c r="E22" s="53"/>
      <c r="F22" s="53"/>
      <c r="G22" s="18">
        <f t="shared" si="27"/>
        <v>0</v>
      </c>
      <c r="H22" s="17" t="str">
        <f t="shared" si="28"/>
        <v/>
      </c>
      <c r="I22" s="35">
        <f t="shared" si="3"/>
        <v>0</v>
      </c>
      <c r="J22" s="44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29">IF(B23&gt;0, 1000-B23,"")</f>
        <v/>
      </c>
      <c r="D23" s="43" t="str">
        <f t="shared" si="1"/>
        <v/>
      </c>
      <c r="E23" s="53"/>
      <c r="F23" s="53"/>
      <c r="G23" s="18">
        <f t="shared" ref="G23" si="30">F23*B23</f>
        <v>0</v>
      </c>
      <c r="H23" s="17" t="str">
        <f t="shared" ref="H23" si="31">IF(G23&gt;0, 1000-G23,"")</f>
        <v/>
      </c>
      <c r="I23" s="35">
        <f t="shared" si="3"/>
        <v>0</v>
      </c>
      <c r="J23" s="44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 t="shared" si="0"/>
        <v/>
      </c>
      <c r="D24" s="43" t="str">
        <f t="shared" si="1"/>
        <v/>
      </c>
      <c r="E24" s="53"/>
      <c r="F24" s="53"/>
      <c r="G24" s="18">
        <f t="shared" si="10"/>
        <v>0</v>
      </c>
      <c r="H24" s="17" t="str">
        <f t="shared" si="2"/>
        <v/>
      </c>
      <c r="I24" s="35">
        <f t="shared" si="3"/>
        <v>0</v>
      </c>
      <c r="J24" s="44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si="0"/>
        <v/>
      </c>
      <c r="D25" s="43" t="str">
        <f t="shared" si="1"/>
        <v/>
      </c>
      <c r="E25" s="53"/>
      <c r="F25" s="53"/>
      <c r="G25" s="18">
        <f t="shared" si="10"/>
        <v>0</v>
      </c>
      <c r="H25" s="17" t="str">
        <f t="shared" si="2"/>
        <v/>
      </c>
      <c r="I25" s="35">
        <f t="shared" si="3"/>
        <v>0</v>
      </c>
      <c r="J25" s="44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 t="shared" ref="C26" si="32">IF(B26&gt;0, 1000-B26,"")</f>
        <v/>
      </c>
      <c r="D26" s="43" t="str">
        <f t="shared" si="1"/>
        <v/>
      </c>
      <c r="E26" s="53"/>
      <c r="F26" s="53"/>
      <c r="G26" s="18">
        <f t="shared" ref="G26" si="33">F26*B26</f>
        <v>0</v>
      </c>
      <c r="H26" s="17" t="str">
        <f t="shared" ref="H26" si="34">IF(G26&gt;0, 1000-G26,"")</f>
        <v/>
      </c>
      <c r="I26" s="35">
        <f t="shared" si="3"/>
        <v>0</v>
      </c>
      <c r="J26" s="44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 t="shared" ref="C27" si="35">IF(B27&gt;0, 1000-B27,"")</f>
        <v/>
      </c>
      <c r="D27" s="43" t="str">
        <f t="shared" ref="D27" si="36">IF(B27&gt;0,_xlfn.RANK.AVG(C27,$C$5:$C$60,0),"")</f>
        <v/>
      </c>
      <c r="E27" s="53"/>
      <c r="F27" s="53"/>
      <c r="G27" s="18">
        <f t="shared" ref="G27" si="37">F27*B27</f>
        <v>0</v>
      </c>
      <c r="H27" s="17" t="str">
        <f t="shared" ref="H27" si="38">IF(G27&gt;0, 1000-G27,"")</f>
        <v/>
      </c>
      <c r="I27" s="35">
        <f t="shared" ref="I27" si="39">IF(E27="AX99",50,IF(G27&gt;0,_xlfn.RANK.AVG(H27,$H$5:$H$60,0),0))</f>
        <v>0</v>
      </c>
      <c r="J27" s="44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40">IF(B28&gt;0, 1000-B28,"")</f>
        <v/>
      </c>
      <c r="D28" s="43" t="str">
        <f t="shared" ref="D28:D29" si="41">IF(B28&gt;0,_xlfn.RANK.AVG(C28,$C$5:$C$60,0),"")</f>
        <v/>
      </c>
      <c r="E28" s="53"/>
      <c r="F28" s="53"/>
      <c r="G28" s="18">
        <f t="shared" ref="G28:G29" si="42">F28*B28</f>
        <v>0</v>
      </c>
      <c r="H28" s="17" t="str">
        <f t="shared" ref="H28:H29" si="43">IF(G28&gt;0, 1000-G28,"")</f>
        <v/>
      </c>
      <c r="I28" s="35">
        <f t="shared" ref="I28:I29" si="44">IF(E28="AX99",50,IF(G28&gt;0,_xlfn.RANK.AVG(H28,$H$5:$H$60,0),0))</f>
        <v>0</v>
      </c>
      <c r="J28" s="44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40"/>
        <v/>
      </c>
      <c r="D29" s="43" t="str">
        <f t="shared" si="41"/>
        <v/>
      </c>
      <c r="E29" s="53"/>
      <c r="F29" s="53"/>
      <c r="G29" s="18">
        <f t="shared" si="42"/>
        <v>0</v>
      </c>
      <c r="H29" s="17" t="str">
        <f t="shared" si="43"/>
        <v/>
      </c>
      <c r="I29" s="35">
        <f t="shared" si="44"/>
        <v>0</v>
      </c>
      <c r="J29" s="44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43" t="str">
        <f t="shared" si="1"/>
        <v/>
      </c>
      <c r="E30" s="53"/>
      <c r="F30" s="53"/>
      <c r="G30" s="18">
        <f t="shared" si="10"/>
        <v>0</v>
      </c>
      <c r="H30" s="17" t="str">
        <f t="shared" si="2"/>
        <v/>
      </c>
      <c r="I30" s="35">
        <f t="shared" si="3"/>
        <v>0</v>
      </c>
      <c r="J30" s="44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5">IF(B31&gt;0, 1000-B31,"")</f>
        <v/>
      </c>
      <c r="D31" s="43" t="str">
        <f t="shared" ref="D31:D35" si="46">IF(B31&gt;0,_xlfn.RANK.AVG(C31,$C$5:$C$60,0),"")</f>
        <v/>
      </c>
      <c r="E31" s="53"/>
      <c r="F31" s="53"/>
      <c r="G31" s="18">
        <f t="shared" ref="G31:G35" si="47">F31*B31</f>
        <v>0</v>
      </c>
      <c r="H31" s="17" t="str">
        <f t="shared" ref="H31:H35" si="48">IF(G31&gt;0, 1000-G31,"")</f>
        <v/>
      </c>
      <c r="I31" s="35">
        <f t="shared" ref="I31:I35" si="49">IF(E31="AX99",50,IF(G31&gt;0,_xlfn.RANK.AVG(H31,$H$5:$H$60,0),0))</f>
        <v>0</v>
      </c>
      <c r="J31" s="44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5"/>
        <v/>
      </c>
      <c r="D32" s="43" t="str">
        <f t="shared" si="46"/>
        <v/>
      </c>
      <c r="E32" s="53"/>
      <c r="F32" s="53"/>
      <c r="G32" s="18">
        <f t="shared" si="47"/>
        <v>0</v>
      </c>
      <c r="H32" s="17" t="str">
        <f t="shared" si="48"/>
        <v/>
      </c>
      <c r="I32" s="35">
        <f t="shared" si="49"/>
        <v>0</v>
      </c>
      <c r="J32" s="44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5"/>
        <v/>
      </c>
      <c r="D33" s="43" t="str">
        <f t="shared" si="46"/>
        <v/>
      </c>
      <c r="E33" s="53"/>
      <c r="F33" s="53"/>
      <c r="G33" s="18">
        <f t="shared" si="47"/>
        <v>0</v>
      </c>
      <c r="H33" s="17" t="str">
        <f t="shared" si="48"/>
        <v/>
      </c>
      <c r="I33" s="35">
        <f t="shared" si="49"/>
        <v>0</v>
      </c>
      <c r="J33" s="44" t="str">
        <f>VLOOKUP(I33,Points!$A$2:$B$52,2,FALSE)</f>
        <v xml:space="preserve"> </v>
      </c>
    </row>
    <row r="34" spans="1:10" ht="17.649999999999999" customHeight="1" x14ac:dyDescent="0.35">
      <c r="A34" s="77" t="s">
        <v>97</v>
      </c>
      <c r="B34" s="53"/>
      <c r="C34" s="17" t="str">
        <f t="shared" si="45"/>
        <v/>
      </c>
      <c r="D34" s="43" t="str">
        <f t="shared" si="46"/>
        <v/>
      </c>
      <c r="E34" s="53"/>
      <c r="F34" s="53"/>
      <c r="G34" s="18">
        <f t="shared" si="47"/>
        <v>0</v>
      </c>
      <c r="H34" s="17" t="str">
        <f t="shared" si="48"/>
        <v/>
      </c>
      <c r="I34" s="35">
        <f t="shared" si="49"/>
        <v>0</v>
      </c>
      <c r="J34" s="44" t="str">
        <f>VLOOKUP(I34,Points!$A$2:$B$52,2,FALSE)</f>
        <v xml:space="preserve"> </v>
      </c>
    </row>
    <row r="35" spans="1:10" ht="17.649999999999999" customHeight="1" x14ac:dyDescent="0.35">
      <c r="A35" s="77" t="s">
        <v>98</v>
      </c>
      <c r="B35" s="53"/>
      <c r="C35" s="17" t="str">
        <f t="shared" si="45"/>
        <v/>
      </c>
      <c r="D35" s="43" t="str">
        <f t="shared" si="46"/>
        <v/>
      </c>
      <c r="E35" s="53"/>
      <c r="F35" s="53"/>
      <c r="G35" s="18">
        <f t="shared" si="47"/>
        <v>0</v>
      </c>
      <c r="H35" s="17" t="str">
        <f t="shared" si="48"/>
        <v/>
      </c>
      <c r="I35" s="35">
        <f t="shared" si="49"/>
        <v>0</v>
      </c>
      <c r="J35" s="44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43" t="str">
        <f t="shared" si="1"/>
        <v/>
      </c>
      <c r="E36" s="53"/>
      <c r="F36" s="53"/>
      <c r="G36" s="18">
        <f>F36*B36</f>
        <v>0</v>
      </c>
      <c r="H36" s="17" t="str">
        <f>IF(G36&gt;0, 1000-G36,"")</f>
        <v/>
      </c>
      <c r="I36" s="35">
        <f t="shared" si="3"/>
        <v>0</v>
      </c>
      <c r="J36" s="44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43" t="str">
        <f t="shared" si="1"/>
        <v/>
      </c>
      <c r="E37" s="53"/>
      <c r="F37" s="53"/>
      <c r="G37" s="18">
        <f t="shared" si="10"/>
        <v>0</v>
      </c>
      <c r="H37" s="17" t="str">
        <f t="shared" si="2"/>
        <v/>
      </c>
      <c r="I37" s="35">
        <f t="shared" si="3"/>
        <v>0</v>
      </c>
      <c r="J37" s="44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0" si="50">IF(B38&gt;0, 1000-B38,"")</f>
        <v/>
      </c>
      <c r="D38" s="43" t="str">
        <f t="shared" si="1"/>
        <v/>
      </c>
      <c r="E38" s="53"/>
      <c r="F38" s="53"/>
      <c r="G38" s="18">
        <f t="shared" ref="G38:G40" si="51">F38*B38</f>
        <v>0</v>
      </c>
      <c r="H38" s="17" t="str">
        <f t="shared" ref="H38:H40" si="52">IF(G38&gt;0, 1000-G38,"")</f>
        <v/>
      </c>
      <c r="I38" s="35">
        <f t="shared" si="3"/>
        <v>0</v>
      </c>
      <c r="J38" s="44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50"/>
        <v/>
      </c>
      <c r="D39" s="43" t="str">
        <f t="shared" si="1"/>
        <v/>
      </c>
      <c r="E39" s="53"/>
      <c r="F39" s="53"/>
      <c r="G39" s="18">
        <f t="shared" si="51"/>
        <v>0</v>
      </c>
      <c r="H39" s="17" t="str">
        <f t="shared" si="52"/>
        <v/>
      </c>
      <c r="I39" s="35">
        <f t="shared" si="3"/>
        <v>0</v>
      </c>
      <c r="J39" s="44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50"/>
        <v/>
      </c>
      <c r="D40" s="43" t="str">
        <f t="shared" si="1"/>
        <v/>
      </c>
      <c r="E40" s="53"/>
      <c r="F40" s="53"/>
      <c r="G40" s="18">
        <f t="shared" si="51"/>
        <v>0</v>
      </c>
      <c r="H40" s="17" t="str">
        <f t="shared" si="52"/>
        <v/>
      </c>
      <c r="I40" s="35">
        <f t="shared" si="3"/>
        <v>0</v>
      </c>
      <c r="J40" s="44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ref="C41" si="53">IF(B41&gt;0, 1000-B41,"")</f>
        <v/>
      </c>
      <c r="D41" s="43" t="str">
        <f t="shared" si="1"/>
        <v/>
      </c>
      <c r="E41" s="53"/>
      <c r="F41" s="53"/>
      <c r="G41" s="18">
        <f t="shared" ref="G41" si="54">F41*B41</f>
        <v>0</v>
      </c>
      <c r="H41" s="17" t="str">
        <f t="shared" ref="H41" si="55">IF(G41&gt;0, 1000-G41,"")</f>
        <v/>
      </c>
      <c r="I41" s="35">
        <f t="shared" si="3"/>
        <v>0</v>
      </c>
      <c r="J41" s="44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43" t="str">
        <f t="shared" si="1"/>
        <v/>
      </c>
      <c r="E42" s="53"/>
      <c r="F42" s="53"/>
      <c r="G42" s="18">
        <f t="shared" si="10"/>
        <v>0</v>
      </c>
      <c r="H42" s="17" t="str">
        <f t="shared" si="2"/>
        <v/>
      </c>
      <c r="I42" s="35">
        <f t="shared" si="3"/>
        <v>0</v>
      </c>
      <c r="J42" s="44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6">IF(B43&gt;0, 1000-B43,"")</f>
        <v/>
      </c>
      <c r="D43" s="43" t="str">
        <f t="shared" ref="D43:D60" si="57">IF(B43&gt;0,_xlfn.RANK.AVG(C43,$C$5:$C$60,0),"")</f>
        <v/>
      </c>
      <c r="E43" s="53"/>
      <c r="F43" s="53"/>
      <c r="G43" s="18">
        <f t="shared" ref="G43" si="58">F43*B43</f>
        <v>0</v>
      </c>
      <c r="H43" s="17" t="str">
        <f t="shared" ref="H43" si="59">IF(G43&gt;0, 1000-G43,"")</f>
        <v/>
      </c>
      <c r="I43" s="35">
        <f t="shared" ref="I43:I60" si="60">IF(E43="AX99",50,IF(G43&gt;0,_xlfn.RANK.AVG(H43,$H$5:$H$60,0),0))</f>
        <v>0</v>
      </c>
      <c r="J43" s="44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43" t="str">
        <f t="shared" si="57"/>
        <v/>
      </c>
      <c r="E44" s="53"/>
      <c r="F44" s="53"/>
      <c r="G44" s="18">
        <f t="shared" si="10"/>
        <v>0</v>
      </c>
      <c r="H44" s="17" t="str">
        <f t="shared" si="2"/>
        <v/>
      </c>
      <c r="I44" s="35">
        <f t="shared" si="60"/>
        <v>0</v>
      </c>
      <c r="J44" s="44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43" t="str">
        <f t="shared" si="57"/>
        <v/>
      </c>
      <c r="E45" s="53"/>
      <c r="F45" s="53"/>
      <c r="G45" s="18">
        <f t="shared" si="10"/>
        <v>0</v>
      </c>
      <c r="H45" s="17" t="str">
        <f t="shared" si="2"/>
        <v/>
      </c>
      <c r="I45" s="35">
        <f t="shared" si="60"/>
        <v>0</v>
      </c>
      <c r="J45" s="44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61">IF(B46&gt;0, 1000-B46,"")</f>
        <v/>
      </c>
      <c r="D46" s="43" t="str">
        <f t="shared" si="57"/>
        <v/>
      </c>
      <c r="E46" s="53"/>
      <c r="F46" s="53"/>
      <c r="G46" s="18">
        <f t="shared" ref="G46" si="62">F46*B46</f>
        <v>0</v>
      </c>
      <c r="H46" s="17" t="str">
        <f t="shared" ref="H46" si="63">IF(G46&gt;0, 1000-G46,"")</f>
        <v/>
      </c>
      <c r="I46" s="35">
        <f t="shared" si="60"/>
        <v>0</v>
      </c>
      <c r="J46" s="44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4">IF(B47&gt;0, 1000-B47,"")</f>
        <v/>
      </c>
      <c r="D47" s="43" t="str">
        <f t="shared" si="57"/>
        <v/>
      </c>
      <c r="E47" s="53"/>
      <c r="F47" s="53"/>
      <c r="G47" s="18">
        <f t="shared" ref="G47:G48" si="65">F47*B47</f>
        <v>0</v>
      </c>
      <c r="H47" s="17" t="str">
        <f t="shared" ref="H47:H48" si="66">IF(G47&gt;0, 1000-G47,"")</f>
        <v/>
      </c>
      <c r="I47" s="35">
        <f t="shared" si="60"/>
        <v>0</v>
      </c>
      <c r="J47" s="44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4"/>
        <v/>
      </c>
      <c r="D48" s="43" t="str">
        <f t="shared" si="57"/>
        <v/>
      </c>
      <c r="E48" s="53"/>
      <c r="F48" s="53"/>
      <c r="G48" s="18">
        <f t="shared" si="65"/>
        <v>0</v>
      </c>
      <c r="H48" s="17" t="str">
        <f t="shared" si="66"/>
        <v/>
      </c>
      <c r="I48" s="35">
        <f t="shared" si="60"/>
        <v>0</v>
      </c>
      <c r="J48" s="44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43" t="str">
        <f t="shared" si="57"/>
        <v/>
      </c>
      <c r="E49" s="53"/>
      <c r="F49" s="53"/>
      <c r="G49" s="18">
        <f t="shared" si="10"/>
        <v>0</v>
      </c>
      <c r="H49" s="17" t="str">
        <f t="shared" si="2"/>
        <v/>
      </c>
      <c r="I49" s="35">
        <f t="shared" si="60"/>
        <v>0</v>
      </c>
      <c r="J49" s="44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7">IF(B50&gt;0, 1000-B50,"")</f>
        <v/>
      </c>
      <c r="D50" s="43" t="str">
        <f t="shared" si="57"/>
        <v/>
      </c>
      <c r="E50" s="53"/>
      <c r="F50" s="53"/>
      <c r="G50" s="18">
        <f t="shared" ref="G50" si="68">F50*B50</f>
        <v>0</v>
      </c>
      <c r="H50" s="17" t="str">
        <f t="shared" ref="H50" si="69">IF(G50&gt;0, 1000-G50,"")</f>
        <v/>
      </c>
      <c r="I50" s="35">
        <f t="shared" si="60"/>
        <v>0</v>
      </c>
      <c r="J50" s="44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43" t="str">
        <f t="shared" si="57"/>
        <v/>
      </c>
      <c r="E51" s="53"/>
      <c r="F51" s="53"/>
      <c r="G51" s="18">
        <f t="shared" si="10"/>
        <v>0</v>
      </c>
      <c r="H51" s="17" t="str">
        <f t="shared" si="2"/>
        <v/>
      </c>
      <c r="I51" s="35">
        <f t="shared" si="60"/>
        <v>0</v>
      </c>
      <c r="J51" s="44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43" t="str">
        <f t="shared" si="57"/>
        <v/>
      </c>
      <c r="E52" s="53"/>
      <c r="F52" s="53"/>
      <c r="G52" s="18">
        <f t="shared" si="10"/>
        <v>0</v>
      </c>
      <c r="H52" s="17" t="str">
        <f t="shared" si="2"/>
        <v/>
      </c>
      <c r="I52" s="35">
        <f t="shared" si="60"/>
        <v>0</v>
      </c>
      <c r="J52" s="44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43" t="str">
        <f t="shared" si="57"/>
        <v/>
      </c>
      <c r="E53" s="53"/>
      <c r="F53" s="53"/>
      <c r="G53" s="18">
        <f t="shared" si="10"/>
        <v>0</v>
      </c>
      <c r="H53" s="17" t="str">
        <f t="shared" si="2"/>
        <v/>
      </c>
      <c r="I53" s="35">
        <f t="shared" si="60"/>
        <v>0</v>
      </c>
      <c r="J53" s="44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43" t="str">
        <f t="shared" si="57"/>
        <v/>
      </c>
      <c r="E54" s="53"/>
      <c r="F54" s="53"/>
      <c r="G54" s="18">
        <f t="shared" si="10"/>
        <v>0</v>
      </c>
      <c r="H54" s="17" t="str">
        <f t="shared" si="2"/>
        <v/>
      </c>
      <c r="I54" s="35">
        <f t="shared" si="60"/>
        <v>0</v>
      </c>
      <c r="J54" s="44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/>
      <c r="C55" s="17" t="str">
        <f t="shared" si="0"/>
        <v/>
      </c>
      <c r="D55" s="43" t="str">
        <f t="shared" si="57"/>
        <v/>
      </c>
      <c r="E55" s="53"/>
      <c r="F55" s="53"/>
      <c r="G55" s="18">
        <f t="shared" si="10"/>
        <v>0</v>
      </c>
      <c r="H55" s="17" t="str">
        <f t="shared" si="2"/>
        <v/>
      </c>
      <c r="I55" s="35">
        <f t="shared" si="60"/>
        <v>0</v>
      </c>
      <c r="J55" s="44" t="str">
        <f>VLOOKUP(I55,Points!$A$2:$B$52,2,FALSE)</f>
        <v xml:space="preserve"> 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43" t="str">
        <f t="shared" si="57"/>
        <v/>
      </c>
      <c r="E56" s="53"/>
      <c r="F56" s="53"/>
      <c r="G56" s="18">
        <f t="shared" si="10"/>
        <v>0</v>
      </c>
      <c r="H56" s="17" t="str">
        <f t="shared" si="2"/>
        <v/>
      </c>
      <c r="I56" s="35">
        <f t="shared" si="60"/>
        <v>0</v>
      </c>
      <c r="J56" s="44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70">IF(B57&gt;0, 1000-B57,"")</f>
        <v/>
      </c>
      <c r="D57" s="43" t="str">
        <f t="shared" si="57"/>
        <v/>
      </c>
      <c r="E57" s="53"/>
      <c r="F57" s="53"/>
      <c r="G57" s="18">
        <f t="shared" ref="G57" si="71">F57*B57</f>
        <v>0</v>
      </c>
      <c r="H57" s="17" t="str">
        <f t="shared" ref="H57" si="72">IF(G57&gt;0, 1000-G57,"")</f>
        <v/>
      </c>
      <c r="I57" s="35">
        <f t="shared" si="60"/>
        <v>0</v>
      </c>
      <c r="J57" s="44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43" t="str">
        <f t="shared" si="57"/>
        <v/>
      </c>
      <c r="E58" s="53"/>
      <c r="F58" s="53"/>
      <c r="G58" s="18">
        <f t="shared" si="10"/>
        <v>0</v>
      </c>
      <c r="H58" s="17" t="str">
        <f t="shared" si="2"/>
        <v/>
      </c>
      <c r="I58" s="35">
        <f t="shared" si="60"/>
        <v>0</v>
      </c>
      <c r="J58" s="44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si="0"/>
        <v/>
      </c>
      <c r="D59" s="43" t="str">
        <f t="shared" si="57"/>
        <v/>
      </c>
      <c r="E59" s="53"/>
      <c r="F59" s="53"/>
      <c r="G59" s="18">
        <f t="shared" si="10"/>
        <v>0</v>
      </c>
      <c r="H59" s="17" t="str">
        <f t="shared" si="2"/>
        <v/>
      </c>
      <c r="I59" s="35">
        <f t="shared" si="60"/>
        <v>0</v>
      </c>
      <c r="J59" s="44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45" t="str">
        <f t="shared" si="57"/>
        <v/>
      </c>
      <c r="E60" s="54"/>
      <c r="F60" s="54"/>
      <c r="G60" s="25">
        <f t="shared" si="10"/>
        <v>0</v>
      </c>
      <c r="H60" s="25" t="str">
        <f t="shared" si="2"/>
        <v/>
      </c>
      <c r="I60" s="35">
        <f t="shared" si="60"/>
        <v>0</v>
      </c>
      <c r="J60" s="46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47"/>
      <c r="E61" s="55"/>
      <c r="F61" s="55"/>
      <c r="G61" s="27"/>
      <c r="H61" s="27"/>
      <c r="I61" s="47"/>
      <c r="J61" s="48"/>
    </row>
    <row r="62" spans="1:10" ht="14.5" thickTop="1" x14ac:dyDescent="0.35"/>
  </sheetData>
  <mergeCells count="3">
    <mergeCell ref="A1:J2"/>
    <mergeCell ref="D3:F3"/>
    <mergeCell ref="I3:J3"/>
  </mergeCells>
  <printOptions horizontalCentered="1" verticalCentered="1"/>
  <pageMargins left="0.7" right="0.7" top="0.75" bottom="0.75" header="0.3" footer="0.3"/>
  <pageSetup scale="67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sqref="A1:V1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10.269531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10.5429687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thickTop="1" x14ac:dyDescent="0.35">
      <c r="A1" s="107" t="str">
        <f>'1'!A1:J2</f>
        <v>Riesentöter Autocross  --  2022 Club Championship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5.5" customHeight="1" thickBot="1" x14ac:dyDescent="0.4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s="74" customFormat="1" ht="20.25" customHeight="1" thickTop="1" thickBot="1" x14ac:dyDescent="0.4">
      <c r="A3" s="69" t="s">
        <v>103</v>
      </c>
      <c r="B3" s="70" t="s">
        <v>15</v>
      </c>
      <c r="C3" s="71"/>
      <c r="D3" s="105"/>
      <c r="E3" s="105"/>
      <c r="F3" s="106"/>
      <c r="G3" s="72" t="s">
        <v>16</v>
      </c>
      <c r="H3" s="73"/>
      <c r="I3" s="103"/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7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7" t="s">
        <v>5</v>
      </c>
      <c r="J4" s="68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41" t="str">
        <f t="shared" ref="D5:D42" si="1">IF(B5&gt;0,_xlfn.RANK.AVG(C5,$C$5:$C$60,0),"")</f>
        <v/>
      </c>
      <c r="E5" s="52"/>
      <c r="F5" s="52"/>
      <c r="G5" s="18">
        <f>F5*B5</f>
        <v>0</v>
      </c>
      <c r="H5" s="18" t="str">
        <f t="shared" ref="H5:H60" si="2">IF(G5&gt;0, 1000-G5,"")</f>
        <v/>
      </c>
      <c r="I5" s="35">
        <f t="shared" ref="I5:I42" si="3">IF(E5="AX99",50,IF(G5&gt;0,_xlfn.RANK.AVG(H5,$H$5:$H$60,0),0))</f>
        <v>0</v>
      </c>
      <c r="J5" s="42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4">IF(B6&gt;0, 1000-B6,"")</f>
        <v/>
      </c>
      <c r="D6" s="43" t="str">
        <f t="shared" si="1"/>
        <v/>
      </c>
      <c r="E6" s="53"/>
      <c r="F6" s="53"/>
      <c r="G6" s="18">
        <f t="shared" ref="G6" si="5">F6*B6</f>
        <v>0</v>
      </c>
      <c r="H6" s="17" t="str">
        <f t="shared" ref="H6" si="6">IF(G6&gt;0, 1000-G6,"")</f>
        <v/>
      </c>
      <c r="I6" s="35">
        <f t="shared" si="3"/>
        <v>0</v>
      </c>
      <c r="J6" s="44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7">IF(B7&gt;0, 1000-B7,"")</f>
        <v/>
      </c>
      <c r="D7" s="43" t="str">
        <f t="shared" si="1"/>
        <v/>
      </c>
      <c r="E7" s="53"/>
      <c r="F7" s="53"/>
      <c r="G7" s="18">
        <f t="shared" ref="G7" si="8">F7*B7</f>
        <v>0</v>
      </c>
      <c r="H7" s="17" t="str">
        <f t="shared" ref="H7" si="9">IF(G7&gt;0, 1000-G7,"")</f>
        <v/>
      </c>
      <c r="I7" s="35">
        <f t="shared" si="3"/>
        <v>0</v>
      </c>
      <c r="J7" s="44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43" t="str">
        <f t="shared" si="1"/>
        <v/>
      </c>
      <c r="E8" s="53"/>
      <c r="F8" s="53"/>
      <c r="G8" s="18">
        <f t="shared" ref="G8:G60" si="10">F8*B8</f>
        <v>0</v>
      </c>
      <c r="H8" s="17" t="str">
        <f t="shared" si="2"/>
        <v/>
      </c>
      <c r="I8" s="35">
        <f t="shared" ref="I8" si="11">IF(E8="AX99",50,IF(G8&gt;0,_xlfn.RANK.AVG(H8,$H$5:$H$60,0),0))</f>
        <v>0</v>
      </c>
      <c r="J8" s="44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43" t="str">
        <f t="shared" si="1"/>
        <v/>
      </c>
      <c r="E9" s="53"/>
      <c r="F9" s="53"/>
      <c r="G9" s="18">
        <f t="shared" si="10"/>
        <v>0</v>
      </c>
      <c r="H9" s="17" t="str">
        <f t="shared" si="2"/>
        <v/>
      </c>
      <c r="I9" s="35">
        <f t="shared" si="3"/>
        <v>0</v>
      </c>
      <c r="J9" s="44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43" t="str">
        <f t="shared" si="1"/>
        <v/>
      </c>
      <c r="E10" s="53"/>
      <c r="F10" s="53"/>
      <c r="G10" s="18">
        <f t="shared" si="10"/>
        <v>0</v>
      </c>
      <c r="H10" s="17" t="str">
        <f t="shared" si="2"/>
        <v/>
      </c>
      <c r="I10" s="35">
        <f t="shared" si="3"/>
        <v>0</v>
      </c>
      <c r="J10" s="44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2">IF(B11&gt;0, 1000-B11,"")</f>
        <v/>
      </c>
      <c r="D11" s="43" t="str">
        <f t="shared" si="1"/>
        <v/>
      </c>
      <c r="E11" s="53"/>
      <c r="F11" s="53"/>
      <c r="G11" s="18">
        <f t="shared" ref="G11" si="13">F11*B11</f>
        <v>0</v>
      </c>
      <c r="H11" s="17" t="str">
        <f t="shared" ref="H11" si="14">IF(G11&gt;0, 1000-G11,"")</f>
        <v/>
      </c>
      <c r="I11" s="35">
        <f t="shared" si="3"/>
        <v>0</v>
      </c>
      <c r="J11" s="44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/>
      <c r="C12" s="17" t="str">
        <f t="shared" ref="C12:C13" si="15">IF(B12&gt;0, 1000-B12,"")</f>
        <v/>
      </c>
      <c r="D12" s="43" t="str">
        <f t="shared" si="1"/>
        <v/>
      </c>
      <c r="E12" s="53"/>
      <c r="F12" s="53"/>
      <c r="G12" s="18">
        <f t="shared" ref="G12" si="16">F12*B12</f>
        <v>0</v>
      </c>
      <c r="H12" s="17" t="str">
        <f t="shared" ref="H12" si="17">IF(G12&gt;0, 1000-G12,"")</f>
        <v/>
      </c>
      <c r="I12" s="35">
        <f t="shared" si="3"/>
        <v>0</v>
      </c>
      <c r="J12" s="44" t="str">
        <f>VLOOKUP(I12,Points!$A$2:$B$52,2,FALSE)</f>
        <v xml:space="preserve"> </v>
      </c>
    </row>
    <row r="13" spans="1:10" ht="17.649999999999999" customHeight="1" x14ac:dyDescent="0.35">
      <c r="A13" s="77" t="s">
        <v>126</v>
      </c>
      <c r="B13" s="53"/>
      <c r="C13" s="17" t="str">
        <f t="shared" si="15"/>
        <v/>
      </c>
      <c r="D13" s="43" t="str">
        <f t="shared" si="1"/>
        <v/>
      </c>
      <c r="E13" s="53"/>
      <c r="F13" s="53"/>
      <c r="G13" s="18">
        <f t="shared" ref="G13" si="18">F13*B13</f>
        <v>0</v>
      </c>
      <c r="H13" s="17" t="str">
        <f t="shared" ref="H13" si="19">IF(G13&gt;0, 1000-G13,"")</f>
        <v/>
      </c>
      <c r="I13" s="35">
        <f t="shared" ref="I13" si="20">IF(E13="AX99",50,IF(G13&gt;0,_xlfn.RANK.AVG(H13,$H$5:$H$60,0),0))</f>
        <v>0</v>
      </c>
      <c r="J13" s="44" t="str">
        <f>VLOOKUP(I13,Points!$A$2:$B$52,2,FALSE)</f>
        <v xml:space="preserve"> 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21">IF(B14&gt;0, 1000-B14,"")</f>
        <v/>
      </c>
      <c r="D14" s="43" t="str">
        <f t="shared" si="1"/>
        <v/>
      </c>
      <c r="E14" s="53"/>
      <c r="F14" s="53"/>
      <c r="G14" s="18">
        <f t="shared" ref="G14" si="22">F14*B14</f>
        <v>0</v>
      </c>
      <c r="H14" s="17" t="str">
        <f t="shared" ref="H14" si="23">IF(G14&gt;0, 1000-G14,"")</f>
        <v/>
      </c>
      <c r="I14" s="35">
        <f t="shared" si="3"/>
        <v>0</v>
      </c>
      <c r="J14" s="44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43" t="str">
        <f t="shared" si="1"/>
        <v/>
      </c>
      <c r="E15" s="53"/>
      <c r="F15" s="53"/>
      <c r="G15" s="18">
        <f t="shared" si="10"/>
        <v>0</v>
      </c>
      <c r="H15" s="17" t="str">
        <f t="shared" si="2"/>
        <v/>
      </c>
      <c r="I15" s="35">
        <f t="shared" si="3"/>
        <v>0</v>
      </c>
      <c r="J15" s="44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43" t="str">
        <f t="shared" si="1"/>
        <v/>
      </c>
      <c r="E16" s="53"/>
      <c r="F16" s="53"/>
      <c r="G16" s="18">
        <f t="shared" si="10"/>
        <v>0</v>
      </c>
      <c r="H16" s="17" t="str">
        <f t="shared" si="2"/>
        <v/>
      </c>
      <c r="I16" s="35">
        <f t="shared" si="3"/>
        <v>0</v>
      </c>
      <c r="J16" s="44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43" t="str">
        <f t="shared" si="1"/>
        <v/>
      </c>
      <c r="E17" s="53"/>
      <c r="F17" s="52"/>
      <c r="G17" s="18">
        <f t="shared" si="10"/>
        <v>0</v>
      </c>
      <c r="H17" s="17" t="str">
        <f t="shared" si="2"/>
        <v/>
      </c>
      <c r="I17" s="35">
        <f t="shared" si="3"/>
        <v>0</v>
      </c>
      <c r="J17" s="44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:C19" si="24">IF(B18&gt;0, 1000-B18,"")</f>
        <v/>
      </c>
      <c r="D18" s="43" t="str">
        <f t="shared" si="1"/>
        <v/>
      </c>
      <c r="E18" s="53"/>
      <c r="F18" s="53"/>
      <c r="G18" s="18">
        <f t="shared" ref="G18:G19" si="25">F18*B18</f>
        <v>0</v>
      </c>
      <c r="H18" s="17" t="str">
        <f t="shared" ref="H18:H19" si="26">IF(G18&gt;0, 1000-G18,"")</f>
        <v/>
      </c>
      <c r="I18" s="35">
        <f t="shared" si="3"/>
        <v>0</v>
      </c>
      <c r="J18" s="44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 t="shared" si="24"/>
        <v/>
      </c>
      <c r="D19" s="43" t="str">
        <f t="shared" si="1"/>
        <v/>
      </c>
      <c r="E19" s="53"/>
      <c r="F19" s="53"/>
      <c r="G19" s="18">
        <f t="shared" si="25"/>
        <v>0</v>
      </c>
      <c r="H19" s="17" t="str">
        <f t="shared" si="26"/>
        <v/>
      </c>
      <c r="I19" s="35">
        <f t="shared" si="3"/>
        <v>0</v>
      </c>
      <c r="J19" s="44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 t="shared" si="0"/>
        <v/>
      </c>
      <c r="D20" s="43" t="str">
        <f t="shared" si="1"/>
        <v/>
      </c>
      <c r="E20" s="53"/>
      <c r="F20" s="53"/>
      <c r="G20" s="18">
        <f t="shared" si="10"/>
        <v>0</v>
      </c>
      <c r="H20" s="17" t="str">
        <f t="shared" si="2"/>
        <v/>
      </c>
      <c r="I20" s="35">
        <f t="shared" si="3"/>
        <v>0</v>
      </c>
      <c r="J20" s="44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7">IF(B21&gt;0, 1000-B21,"")</f>
        <v/>
      </c>
      <c r="D21" s="43" t="str">
        <f t="shared" si="1"/>
        <v/>
      </c>
      <c r="E21" s="53"/>
      <c r="F21" s="53"/>
      <c r="G21" s="18">
        <f t="shared" ref="G21:G22" si="28">F21*B21</f>
        <v>0</v>
      </c>
      <c r="H21" s="17" t="str">
        <f t="shared" ref="H21:H22" si="29">IF(G21&gt;0, 1000-G21,"")</f>
        <v/>
      </c>
      <c r="I21" s="35">
        <f t="shared" si="3"/>
        <v>0</v>
      </c>
      <c r="J21" s="44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7"/>
        <v/>
      </c>
      <c r="D22" s="43" t="str">
        <f t="shared" si="1"/>
        <v/>
      </c>
      <c r="E22" s="53"/>
      <c r="F22" s="53"/>
      <c r="G22" s="18">
        <f t="shared" si="28"/>
        <v>0</v>
      </c>
      <c r="H22" s="17" t="str">
        <f t="shared" si="29"/>
        <v/>
      </c>
      <c r="I22" s="35">
        <f t="shared" si="3"/>
        <v>0</v>
      </c>
      <c r="J22" s="44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30">IF(B23&gt;0, 1000-B23,"")</f>
        <v/>
      </c>
      <c r="D23" s="43" t="str">
        <f t="shared" si="1"/>
        <v/>
      </c>
      <c r="E23" s="53"/>
      <c r="F23" s="53"/>
      <c r="G23" s="18">
        <f t="shared" ref="G23" si="31">F23*B23</f>
        <v>0</v>
      </c>
      <c r="H23" s="17" t="str">
        <f t="shared" ref="H23" si="32">IF(G23&gt;0, 1000-G23,"")</f>
        <v/>
      </c>
      <c r="I23" s="35">
        <f t="shared" si="3"/>
        <v>0</v>
      </c>
      <c r="J23" s="44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 t="shared" si="0"/>
        <v/>
      </c>
      <c r="D24" s="43" t="str">
        <f t="shared" si="1"/>
        <v/>
      </c>
      <c r="E24" s="53"/>
      <c r="F24" s="53"/>
      <c r="G24" s="18">
        <f t="shared" si="10"/>
        <v>0</v>
      </c>
      <c r="H24" s="17" t="str">
        <f t="shared" si="2"/>
        <v/>
      </c>
      <c r="I24" s="35">
        <f t="shared" si="3"/>
        <v>0</v>
      </c>
      <c r="J24" s="44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si="0"/>
        <v/>
      </c>
      <c r="D25" s="43" t="str">
        <f t="shared" si="1"/>
        <v/>
      </c>
      <c r="E25" s="53"/>
      <c r="F25" s="53"/>
      <c r="G25" s="18">
        <f t="shared" si="10"/>
        <v>0</v>
      </c>
      <c r="H25" s="17" t="str">
        <f t="shared" si="2"/>
        <v/>
      </c>
      <c r="I25" s="35">
        <f t="shared" si="3"/>
        <v>0</v>
      </c>
      <c r="J25" s="44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 t="shared" ref="C26" si="33">IF(B26&gt;0, 1000-B26,"")</f>
        <v/>
      </c>
      <c r="D26" s="43" t="str">
        <f t="shared" si="1"/>
        <v/>
      </c>
      <c r="E26" s="53"/>
      <c r="F26" s="53"/>
      <c r="G26" s="18">
        <f t="shared" ref="G26" si="34">F26*B26</f>
        <v>0</v>
      </c>
      <c r="H26" s="17" t="str">
        <f t="shared" ref="H26" si="35">IF(G26&gt;0, 1000-G26,"")</f>
        <v/>
      </c>
      <c r="I26" s="35">
        <f t="shared" si="3"/>
        <v>0</v>
      </c>
      <c r="J26" s="44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 t="shared" ref="C27" si="36">IF(B27&gt;0, 1000-B27,"")</f>
        <v/>
      </c>
      <c r="D27" s="43" t="str">
        <f t="shared" ref="D27" si="37">IF(B27&gt;0,_xlfn.RANK.AVG(C27,$C$5:$C$60,0),"")</f>
        <v/>
      </c>
      <c r="E27" s="53"/>
      <c r="F27" s="53"/>
      <c r="G27" s="18">
        <f t="shared" ref="G27" si="38">F27*B27</f>
        <v>0</v>
      </c>
      <c r="H27" s="17" t="str">
        <f t="shared" ref="H27" si="39">IF(G27&gt;0, 1000-G27,"")</f>
        <v/>
      </c>
      <c r="I27" s="35">
        <f t="shared" ref="I27" si="40">IF(E27="AX99",50,IF(G27&gt;0,_xlfn.RANK.AVG(H27,$H$5:$H$60,0),0))</f>
        <v>0</v>
      </c>
      <c r="J27" s="44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41">IF(B28&gt;0, 1000-B28,"")</f>
        <v/>
      </c>
      <c r="D28" s="43" t="str">
        <f t="shared" ref="D28:D29" si="42">IF(B28&gt;0,_xlfn.RANK.AVG(C28,$C$5:$C$60,0),"")</f>
        <v/>
      </c>
      <c r="E28" s="53"/>
      <c r="F28" s="53"/>
      <c r="G28" s="18">
        <f t="shared" ref="G28:G29" si="43">F28*B28</f>
        <v>0</v>
      </c>
      <c r="H28" s="17" t="str">
        <f t="shared" ref="H28:H29" si="44">IF(G28&gt;0, 1000-G28,"")</f>
        <v/>
      </c>
      <c r="I28" s="35">
        <f t="shared" ref="I28:I29" si="45">IF(E28="AX99",50,IF(G28&gt;0,_xlfn.RANK.AVG(H28,$H$5:$H$60,0),0))</f>
        <v>0</v>
      </c>
      <c r="J28" s="44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41"/>
        <v/>
      </c>
      <c r="D29" s="43" t="str">
        <f t="shared" si="42"/>
        <v/>
      </c>
      <c r="E29" s="53"/>
      <c r="F29" s="53"/>
      <c r="G29" s="18">
        <f t="shared" si="43"/>
        <v>0</v>
      </c>
      <c r="H29" s="17" t="str">
        <f t="shared" si="44"/>
        <v/>
      </c>
      <c r="I29" s="35">
        <f t="shared" si="45"/>
        <v>0</v>
      </c>
      <c r="J29" s="44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43" t="str">
        <f t="shared" si="1"/>
        <v/>
      </c>
      <c r="E30" s="53"/>
      <c r="F30" s="53"/>
      <c r="G30" s="18">
        <f t="shared" si="10"/>
        <v>0</v>
      </c>
      <c r="H30" s="17" t="str">
        <f t="shared" si="2"/>
        <v/>
      </c>
      <c r="I30" s="35">
        <f t="shared" si="3"/>
        <v>0</v>
      </c>
      <c r="J30" s="44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6">IF(B31&gt;0, 1000-B31,"")</f>
        <v/>
      </c>
      <c r="D31" s="43" t="str">
        <f t="shared" ref="D31:D35" si="47">IF(B31&gt;0,_xlfn.RANK.AVG(C31,$C$5:$C$60,0),"")</f>
        <v/>
      </c>
      <c r="E31" s="53"/>
      <c r="F31" s="53"/>
      <c r="G31" s="18">
        <f t="shared" ref="G31:G35" si="48">F31*B31</f>
        <v>0</v>
      </c>
      <c r="H31" s="17" t="str">
        <f t="shared" ref="H31:H35" si="49">IF(G31&gt;0, 1000-G31,"")</f>
        <v/>
      </c>
      <c r="I31" s="35">
        <f t="shared" ref="I31:I35" si="50">IF(E31="AX99",50,IF(G31&gt;0,_xlfn.RANK.AVG(H31,$H$5:$H$60,0),0))</f>
        <v>0</v>
      </c>
      <c r="J31" s="44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6"/>
        <v/>
      </c>
      <c r="D32" s="43" t="str">
        <f t="shared" si="47"/>
        <v/>
      </c>
      <c r="E32" s="53"/>
      <c r="F32" s="53"/>
      <c r="G32" s="18">
        <f t="shared" si="48"/>
        <v>0</v>
      </c>
      <c r="H32" s="17" t="str">
        <f t="shared" si="49"/>
        <v/>
      </c>
      <c r="I32" s="35">
        <f t="shared" si="50"/>
        <v>0</v>
      </c>
      <c r="J32" s="44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6"/>
        <v/>
      </c>
      <c r="D33" s="43" t="str">
        <f t="shared" si="47"/>
        <v/>
      </c>
      <c r="E33" s="53"/>
      <c r="F33" s="53"/>
      <c r="G33" s="18">
        <f t="shared" si="48"/>
        <v>0</v>
      </c>
      <c r="H33" s="17" t="str">
        <f t="shared" si="49"/>
        <v/>
      </c>
      <c r="I33" s="35">
        <f t="shared" si="50"/>
        <v>0</v>
      </c>
      <c r="J33" s="44" t="str">
        <f>VLOOKUP(I33,Points!$A$2:$B$52,2,FALSE)</f>
        <v xml:space="preserve"> </v>
      </c>
    </row>
    <row r="34" spans="1:10" ht="17.649999999999999" customHeight="1" x14ac:dyDescent="0.35">
      <c r="A34" s="77" t="str">
        <f>IF(ISBLANK('2022 Raw Worksheet'!A34)=TRUE,"",'2022 Raw Worksheet'!A34)</f>
        <v>John Rheinstadter</v>
      </c>
      <c r="B34" s="53"/>
      <c r="C34" s="17" t="str">
        <f t="shared" si="46"/>
        <v/>
      </c>
      <c r="D34" s="43" t="str">
        <f t="shared" si="47"/>
        <v/>
      </c>
      <c r="E34" s="53"/>
      <c r="F34" s="53"/>
      <c r="G34" s="18">
        <f t="shared" si="48"/>
        <v>0</v>
      </c>
      <c r="H34" s="17" t="str">
        <f t="shared" si="49"/>
        <v/>
      </c>
      <c r="I34" s="35">
        <f t="shared" si="50"/>
        <v>0</v>
      </c>
      <c r="J34" s="44" t="str">
        <f>VLOOKUP(I34,Points!$A$2:$B$52,2,FALSE)</f>
        <v xml:space="preserve"> </v>
      </c>
    </row>
    <row r="35" spans="1:10" ht="17.649999999999999" customHeight="1" x14ac:dyDescent="0.35">
      <c r="A35" s="77" t="str">
        <f>IF(ISBLANK('2022 Raw Worksheet'!A35)=TRUE,"",'2022 Raw Worksheet'!A35)</f>
        <v>Justin Rheinstadter</v>
      </c>
      <c r="B35" s="53"/>
      <c r="C35" s="17" t="str">
        <f t="shared" si="46"/>
        <v/>
      </c>
      <c r="D35" s="43" t="str">
        <f t="shared" si="47"/>
        <v/>
      </c>
      <c r="E35" s="53"/>
      <c r="F35" s="53"/>
      <c r="G35" s="18">
        <f t="shared" si="48"/>
        <v>0</v>
      </c>
      <c r="H35" s="17" t="str">
        <f t="shared" si="49"/>
        <v/>
      </c>
      <c r="I35" s="35">
        <f t="shared" si="50"/>
        <v>0</v>
      </c>
      <c r="J35" s="44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43" t="str">
        <f t="shared" si="1"/>
        <v/>
      </c>
      <c r="E36" s="53"/>
      <c r="F36" s="53"/>
      <c r="G36" s="18">
        <f>F36*B36</f>
        <v>0</v>
      </c>
      <c r="H36" s="17" t="str">
        <f>IF(G36&gt;0, 1000-G36,"")</f>
        <v/>
      </c>
      <c r="I36" s="35">
        <f t="shared" si="3"/>
        <v>0</v>
      </c>
      <c r="J36" s="44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43" t="str">
        <f t="shared" si="1"/>
        <v/>
      </c>
      <c r="E37" s="53"/>
      <c r="F37" s="53"/>
      <c r="G37" s="18">
        <f t="shared" si="10"/>
        <v>0</v>
      </c>
      <c r="H37" s="17" t="str">
        <f t="shared" si="2"/>
        <v/>
      </c>
      <c r="I37" s="35">
        <f t="shared" si="3"/>
        <v>0</v>
      </c>
      <c r="J37" s="44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0" si="51">IF(B38&gt;0, 1000-B38,"")</f>
        <v/>
      </c>
      <c r="D38" s="43" t="str">
        <f t="shared" si="1"/>
        <v/>
      </c>
      <c r="E38" s="53"/>
      <c r="F38" s="53"/>
      <c r="G38" s="18">
        <f t="shared" ref="G38:G40" si="52">F38*B38</f>
        <v>0</v>
      </c>
      <c r="H38" s="17" t="str">
        <f t="shared" ref="H38:H40" si="53">IF(G38&gt;0, 1000-G38,"")</f>
        <v/>
      </c>
      <c r="I38" s="35">
        <f t="shared" si="3"/>
        <v>0</v>
      </c>
      <c r="J38" s="44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51"/>
        <v/>
      </c>
      <c r="D39" s="43" t="str">
        <f t="shared" si="1"/>
        <v/>
      </c>
      <c r="E39" s="53"/>
      <c r="F39" s="53"/>
      <c r="G39" s="18">
        <f t="shared" si="52"/>
        <v>0</v>
      </c>
      <c r="H39" s="17" t="str">
        <f t="shared" si="53"/>
        <v/>
      </c>
      <c r="I39" s="35">
        <f t="shared" si="3"/>
        <v>0</v>
      </c>
      <c r="J39" s="44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51"/>
        <v/>
      </c>
      <c r="D40" s="43" t="str">
        <f t="shared" si="1"/>
        <v/>
      </c>
      <c r="E40" s="53"/>
      <c r="F40" s="53"/>
      <c r="G40" s="18">
        <f t="shared" si="52"/>
        <v>0</v>
      </c>
      <c r="H40" s="17" t="str">
        <f t="shared" si="53"/>
        <v/>
      </c>
      <c r="I40" s="35">
        <f t="shared" si="3"/>
        <v>0</v>
      </c>
      <c r="J40" s="44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ref="C41" si="54">IF(B41&gt;0, 1000-B41,"")</f>
        <v/>
      </c>
      <c r="D41" s="43" t="str">
        <f t="shared" si="1"/>
        <v/>
      </c>
      <c r="E41" s="53"/>
      <c r="F41" s="53"/>
      <c r="G41" s="18">
        <f t="shared" ref="G41" si="55">F41*B41</f>
        <v>0</v>
      </c>
      <c r="H41" s="17" t="str">
        <f t="shared" ref="H41" si="56">IF(G41&gt;0, 1000-G41,"")</f>
        <v/>
      </c>
      <c r="I41" s="35">
        <f t="shared" si="3"/>
        <v>0</v>
      </c>
      <c r="J41" s="44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43" t="str">
        <f t="shared" si="1"/>
        <v/>
      </c>
      <c r="E42" s="53"/>
      <c r="F42" s="53"/>
      <c r="G42" s="18">
        <f t="shared" si="10"/>
        <v>0</v>
      </c>
      <c r="H42" s="17" t="str">
        <f t="shared" si="2"/>
        <v/>
      </c>
      <c r="I42" s="35">
        <f t="shared" si="3"/>
        <v>0</v>
      </c>
      <c r="J42" s="44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7">IF(B43&gt;0, 1000-B43,"")</f>
        <v/>
      </c>
      <c r="D43" s="43" t="str">
        <f t="shared" ref="D43:D60" si="58">IF(B43&gt;0,_xlfn.RANK.AVG(C43,$C$5:$C$60,0),"")</f>
        <v/>
      </c>
      <c r="E43" s="53"/>
      <c r="F43" s="53"/>
      <c r="G43" s="18">
        <f t="shared" ref="G43" si="59">F43*B43</f>
        <v>0</v>
      </c>
      <c r="H43" s="17" t="str">
        <f t="shared" ref="H43" si="60">IF(G43&gt;0, 1000-G43,"")</f>
        <v/>
      </c>
      <c r="I43" s="35">
        <f t="shared" ref="I43:I60" si="61">IF(E43="AX99",50,IF(G43&gt;0,_xlfn.RANK.AVG(H43,$H$5:$H$60,0),0))</f>
        <v>0</v>
      </c>
      <c r="J43" s="44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43" t="str">
        <f t="shared" si="58"/>
        <v/>
      </c>
      <c r="E44" s="53"/>
      <c r="F44" s="53"/>
      <c r="G44" s="18">
        <f t="shared" si="10"/>
        <v>0</v>
      </c>
      <c r="H44" s="17" t="str">
        <f t="shared" si="2"/>
        <v/>
      </c>
      <c r="I44" s="35">
        <f t="shared" si="61"/>
        <v>0</v>
      </c>
      <c r="J44" s="44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43" t="str">
        <f t="shared" si="58"/>
        <v/>
      </c>
      <c r="E45" s="53"/>
      <c r="F45" s="53"/>
      <c r="G45" s="18">
        <f t="shared" si="10"/>
        <v>0</v>
      </c>
      <c r="H45" s="17" t="str">
        <f t="shared" si="2"/>
        <v/>
      </c>
      <c r="I45" s="35">
        <f t="shared" si="61"/>
        <v>0</v>
      </c>
      <c r="J45" s="44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62">IF(B46&gt;0, 1000-B46,"")</f>
        <v/>
      </c>
      <c r="D46" s="43" t="str">
        <f t="shared" si="58"/>
        <v/>
      </c>
      <c r="E46" s="53"/>
      <c r="F46" s="53"/>
      <c r="G46" s="18">
        <f t="shared" ref="G46" si="63">F46*B46</f>
        <v>0</v>
      </c>
      <c r="H46" s="17" t="str">
        <f t="shared" ref="H46" si="64">IF(G46&gt;0, 1000-G46,"")</f>
        <v/>
      </c>
      <c r="I46" s="35">
        <f t="shared" si="61"/>
        <v>0</v>
      </c>
      <c r="J46" s="44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5">IF(B47&gt;0, 1000-B47,"")</f>
        <v/>
      </c>
      <c r="D47" s="43" t="str">
        <f t="shared" si="58"/>
        <v/>
      </c>
      <c r="E47" s="53"/>
      <c r="F47" s="53"/>
      <c r="G47" s="18">
        <f t="shared" ref="G47:G48" si="66">F47*B47</f>
        <v>0</v>
      </c>
      <c r="H47" s="17" t="str">
        <f t="shared" ref="H47:H48" si="67">IF(G47&gt;0, 1000-G47,"")</f>
        <v/>
      </c>
      <c r="I47" s="35">
        <f t="shared" si="61"/>
        <v>0</v>
      </c>
      <c r="J47" s="44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5"/>
        <v/>
      </c>
      <c r="D48" s="43" t="str">
        <f t="shared" si="58"/>
        <v/>
      </c>
      <c r="E48" s="53"/>
      <c r="F48" s="53"/>
      <c r="G48" s="18">
        <f t="shared" si="66"/>
        <v>0</v>
      </c>
      <c r="H48" s="17" t="str">
        <f t="shared" si="67"/>
        <v/>
      </c>
      <c r="I48" s="35">
        <f t="shared" si="61"/>
        <v>0</v>
      </c>
      <c r="J48" s="44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43" t="str">
        <f t="shared" si="58"/>
        <v/>
      </c>
      <c r="E49" s="53"/>
      <c r="F49" s="53"/>
      <c r="G49" s="18">
        <f t="shared" si="10"/>
        <v>0</v>
      </c>
      <c r="H49" s="17" t="str">
        <f t="shared" si="2"/>
        <v/>
      </c>
      <c r="I49" s="35">
        <f t="shared" si="61"/>
        <v>0</v>
      </c>
      <c r="J49" s="44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8">IF(B50&gt;0, 1000-B50,"")</f>
        <v/>
      </c>
      <c r="D50" s="43" t="str">
        <f t="shared" si="58"/>
        <v/>
      </c>
      <c r="E50" s="53"/>
      <c r="F50" s="53"/>
      <c r="G50" s="18">
        <f t="shared" ref="G50" si="69">F50*B50</f>
        <v>0</v>
      </c>
      <c r="H50" s="17" t="str">
        <f t="shared" ref="H50" si="70">IF(G50&gt;0, 1000-G50,"")</f>
        <v/>
      </c>
      <c r="I50" s="35">
        <f t="shared" si="61"/>
        <v>0</v>
      </c>
      <c r="J50" s="44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43" t="str">
        <f t="shared" si="58"/>
        <v/>
      </c>
      <c r="E51" s="53"/>
      <c r="F51" s="53"/>
      <c r="G51" s="18">
        <f t="shared" si="10"/>
        <v>0</v>
      </c>
      <c r="H51" s="17" t="str">
        <f t="shared" si="2"/>
        <v/>
      </c>
      <c r="I51" s="35">
        <f t="shared" si="61"/>
        <v>0</v>
      </c>
      <c r="J51" s="44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43" t="str">
        <f t="shared" si="58"/>
        <v/>
      </c>
      <c r="E52" s="53"/>
      <c r="F52" s="53"/>
      <c r="G52" s="18">
        <f t="shared" si="10"/>
        <v>0</v>
      </c>
      <c r="H52" s="17" t="str">
        <f t="shared" si="2"/>
        <v/>
      </c>
      <c r="I52" s="35">
        <f t="shared" si="61"/>
        <v>0</v>
      </c>
      <c r="J52" s="44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43" t="str">
        <f t="shared" si="58"/>
        <v/>
      </c>
      <c r="E53" s="53"/>
      <c r="F53" s="53"/>
      <c r="G53" s="18">
        <f t="shared" si="10"/>
        <v>0</v>
      </c>
      <c r="H53" s="17" t="str">
        <f t="shared" si="2"/>
        <v/>
      </c>
      <c r="I53" s="35">
        <f t="shared" si="61"/>
        <v>0</v>
      </c>
      <c r="J53" s="44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43" t="str">
        <f t="shared" si="58"/>
        <v/>
      </c>
      <c r="E54" s="53"/>
      <c r="F54" s="53"/>
      <c r="G54" s="18">
        <f t="shared" si="10"/>
        <v>0</v>
      </c>
      <c r="H54" s="17" t="str">
        <f t="shared" si="2"/>
        <v/>
      </c>
      <c r="I54" s="35">
        <f t="shared" si="61"/>
        <v>0</v>
      </c>
      <c r="J54" s="44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/>
      <c r="C55" s="17" t="str">
        <f t="shared" si="0"/>
        <v/>
      </c>
      <c r="D55" s="43" t="str">
        <f t="shared" si="58"/>
        <v/>
      </c>
      <c r="E55" s="53"/>
      <c r="F55" s="53"/>
      <c r="G55" s="18">
        <f t="shared" si="10"/>
        <v>0</v>
      </c>
      <c r="H55" s="17" t="str">
        <f t="shared" si="2"/>
        <v/>
      </c>
      <c r="I55" s="35">
        <f t="shared" si="61"/>
        <v>0</v>
      </c>
      <c r="J55" s="44" t="str">
        <f>VLOOKUP(I55,Points!$A$2:$B$52,2,FALSE)</f>
        <v xml:space="preserve"> 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43" t="str">
        <f t="shared" si="58"/>
        <v/>
      </c>
      <c r="E56" s="53"/>
      <c r="F56" s="53"/>
      <c r="G56" s="18">
        <f t="shared" si="10"/>
        <v>0</v>
      </c>
      <c r="H56" s="17" t="str">
        <f t="shared" si="2"/>
        <v/>
      </c>
      <c r="I56" s="35">
        <f t="shared" si="61"/>
        <v>0</v>
      </c>
      <c r="J56" s="44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71">IF(B57&gt;0, 1000-B57,"")</f>
        <v/>
      </c>
      <c r="D57" s="43" t="str">
        <f t="shared" si="58"/>
        <v/>
      </c>
      <c r="E57" s="53"/>
      <c r="F57" s="53"/>
      <c r="G57" s="18">
        <f t="shared" ref="G57" si="72">F57*B57</f>
        <v>0</v>
      </c>
      <c r="H57" s="17" t="str">
        <f t="shared" ref="H57" si="73">IF(G57&gt;0, 1000-G57,"")</f>
        <v/>
      </c>
      <c r="I57" s="35">
        <f t="shared" si="61"/>
        <v>0</v>
      </c>
      <c r="J57" s="44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43" t="str">
        <f t="shared" si="58"/>
        <v/>
      </c>
      <c r="E58" s="53"/>
      <c r="F58" s="53"/>
      <c r="G58" s="18">
        <f t="shared" si="10"/>
        <v>0</v>
      </c>
      <c r="H58" s="17" t="str">
        <f t="shared" si="2"/>
        <v/>
      </c>
      <c r="I58" s="35">
        <f t="shared" si="61"/>
        <v>0</v>
      </c>
      <c r="J58" s="44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si="0"/>
        <v/>
      </c>
      <c r="D59" s="43" t="str">
        <f t="shared" si="58"/>
        <v/>
      </c>
      <c r="E59" s="53"/>
      <c r="F59" s="53"/>
      <c r="G59" s="18">
        <f t="shared" si="10"/>
        <v>0</v>
      </c>
      <c r="H59" s="17" t="str">
        <f t="shared" si="2"/>
        <v/>
      </c>
      <c r="I59" s="35">
        <f t="shared" si="61"/>
        <v>0</v>
      </c>
      <c r="J59" s="44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45" t="str">
        <f t="shared" si="58"/>
        <v/>
      </c>
      <c r="E60" s="54"/>
      <c r="F60" s="54"/>
      <c r="G60" s="25">
        <f t="shared" si="10"/>
        <v>0</v>
      </c>
      <c r="H60" s="25" t="str">
        <f t="shared" si="2"/>
        <v/>
      </c>
      <c r="I60" s="35">
        <f t="shared" si="61"/>
        <v>0</v>
      </c>
      <c r="J60" s="46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47"/>
      <c r="E61" s="55"/>
      <c r="F61" s="55"/>
      <c r="G61" s="27"/>
      <c r="H61" s="27"/>
      <c r="I61" s="47"/>
      <c r="J61" s="48"/>
    </row>
    <row r="62" spans="1:10" ht="14.5" thickTop="1" x14ac:dyDescent="0.35"/>
  </sheetData>
  <mergeCells count="3">
    <mergeCell ref="A1:J2"/>
    <mergeCell ref="D3:F3"/>
    <mergeCell ref="I3:J3"/>
  </mergeCells>
  <printOptions horizontalCentered="1" verticalCentered="1"/>
  <pageMargins left="0.7" right="0.7" top="0.75" bottom="0.75" header="0.3" footer="0.3"/>
  <pageSetup scale="67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2"/>
  <sheetViews>
    <sheetView workbookViewId="0">
      <pane xSplit="1" ySplit="1" topLeftCell="D2" activePane="bottomRight" state="frozen"/>
      <selection activeCell="L39" sqref="L39"/>
      <selection pane="topRight" activeCell="L39" sqref="L39"/>
      <selection pane="bottomLeft" activeCell="L39" sqref="L39"/>
      <selection pane="bottomRight"/>
    </sheetView>
  </sheetViews>
  <sheetFormatPr defaultColWidth="9.1796875" defaultRowHeight="14.5" x14ac:dyDescent="0.35"/>
  <cols>
    <col min="1" max="2" width="15.7265625" style="1" customWidth="1"/>
    <col min="3" max="3" width="18.54296875" style="14" customWidth="1"/>
    <col min="4" max="16384" width="9.1796875" style="2"/>
  </cols>
  <sheetData>
    <row r="1" spans="1:17" s="3" customFormat="1" ht="32.25" customHeight="1" thickBot="1" x14ac:dyDescent="0.4">
      <c r="A1" s="13" t="s">
        <v>5</v>
      </c>
      <c r="B1" s="13" t="s">
        <v>6</v>
      </c>
      <c r="C1" s="13" t="s">
        <v>13</v>
      </c>
      <c r="D1" s="13"/>
      <c r="E1" s="93" t="s">
        <v>55</v>
      </c>
      <c r="F1" s="93" t="s">
        <v>62</v>
      </c>
      <c r="G1" s="93" t="s">
        <v>63</v>
      </c>
      <c r="J1" s="121" t="s">
        <v>112</v>
      </c>
      <c r="K1" s="122"/>
      <c r="L1" s="122"/>
      <c r="M1" s="122"/>
      <c r="N1" s="122"/>
      <c r="O1" s="122"/>
      <c r="P1" s="122"/>
      <c r="Q1" s="123"/>
    </row>
    <row r="2" spans="1:17" ht="17.5" customHeight="1" thickTop="1" thickBot="1" x14ac:dyDescent="0.4">
      <c r="A2" s="1">
        <v>0</v>
      </c>
      <c r="B2" s="56" t="s">
        <v>24</v>
      </c>
      <c r="C2" s="14" t="s">
        <v>14</v>
      </c>
      <c r="E2" s="94" t="s">
        <v>56</v>
      </c>
      <c r="F2" s="95">
        <v>0</v>
      </c>
      <c r="G2" s="95"/>
      <c r="J2" s="124"/>
      <c r="K2" s="125"/>
      <c r="L2" s="125"/>
      <c r="M2" s="125"/>
      <c r="N2" s="125"/>
      <c r="O2" s="125"/>
      <c r="P2" s="125"/>
      <c r="Q2" s="126"/>
    </row>
    <row r="3" spans="1:17" ht="25.5" customHeight="1" thickBot="1" x14ac:dyDescent="0.4">
      <c r="A3" s="1">
        <v>1</v>
      </c>
      <c r="B3" s="56">
        <v>10</v>
      </c>
      <c r="E3" s="94" t="s">
        <v>57</v>
      </c>
      <c r="F3" s="95">
        <v>0</v>
      </c>
      <c r="G3" s="95">
        <f>F3-F2</f>
        <v>0</v>
      </c>
      <c r="J3" s="81" t="s">
        <v>104</v>
      </c>
      <c r="K3" s="82" t="s">
        <v>105</v>
      </c>
      <c r="L3" s="83"/>
      <c r="M3" s="83"/>
      <c r="N3" s="84"/>
      <c r="O3" s="83"/>
      <c r="P3" s="84"/>
      <c r="Q3" s="85"/>
    </row>
    <row r="4" spans="1:17" ht="17.5" customHeight="1" thickBot="1" x14ac:dyDescent="0.4">
      <c r="A4" s="1">
        <v>2</v>
      </c>
      <c r="B4" s="56">
        <v>8</v>
      </c>
      <c r="E4" s="94" t="s">
        <v>58</v>
      </c>
      <c r="F4" s="95">
        <v>0</v>
      </c>
      <c r="G4" s="95">
        <f t="shared" ref="G4:G16" si="0">F4-F3</f>
        <v>0</v>
      </c>
      <c r="J4" s="86" t="s">
        <v>113</v>
      </c>
      <c r="K4" s="87">
        <v>0.878</v>
      </c>
      <c r="L4" s="88"/>
      <c r="M4" s="88"/>
      <c r="N4" s="89"/>
      <c r="O4" s="88"/>
      <c r="P4" s="89"/>
      <c r="Q4" s="90"/>
    </row>
    <row r="5" spans="1:17" ht="17.5" customHeight="1" thickBot="1" x14ac:dyDescent="0.4">
      <c r="A5" s="1">
        <v>3</v>
      </c>
      <c r="B5" s="56">
        <v>7</v>
      </c>
      <c r="E5" s="94" t="s">
        <v>59</v>
      </c>
      <c r="F5" s="95">
        <v>0.99299999999999999</v>
      </c>
      <c r="G5" s="95">
        <f t="shared" si="0"/>
        <v>0.99299999999999999</v>
      </c>
      <c r="J5" s="86" t="s">
        <v>114</v>
      </c>
      <c r="K5" s="87">
        <v>0.9</v>
      </c>
      <c r="L5" s="88"/>
      <c r="M5" s="88"/>
      <c r="N5" s="89"/>
      <c r="O5" s="88"/>
      <c r="P5" s="89"/>
      <c r="Q5" s="91"/>
    </row>
    <row r="6" spans="1:17" ht="17.5" customHeight="1" thickBot="1" x14ac:dyDescent="0.4">
      <c r="A6" s="1">
        <v>4</v>
      </c>
      <c r="B6" s="56">
        <v>6</v>
      </c>
      <c r="E6" s="94" t="s">
        <v>53</v>
      </c>
      <c r="F6" s="95">
        <v>0.98599999999999999</v>
      </c>
      <c r="G6" s="95">
        <f t="shared" si="0"/>
        <v>-7.0000000000000062E-3</v>
      </c>
      <c r="J6" s="86" t="s">
        <v>115</v>
      </c>
      <c r="K6" s="87">
        <v>0.92200000000000004</v>
      </c>
      <c r="L6" s="88"/>
      <c r="M6" s="88"/>
      <c r="N6" s="89"/>
      <c r="O6" s="88"/>
      <c r="P6" s="89"/>
      <c r="Q6" s="91"/>
    </row>
    <row r="7" spans="1:17" ht="17.5" customHeight="1" thickBot="1" x14ac:dyDescent="0.4">
      <c r="A7" s="1">
        <v>5</v>
      </c>
      <c r="B7" s="56">
        <v>5</v>
      </c>
      <c r="E7" s="94" t="s">
        <v>40</v>
      </c>
      <c r="F7" s="95">
        <v>0.97799999999999998</v>
      </c>
      <c r="G7" s="95">
        <f t="shared" si="0"/>
        <v>-8.0000000000000071E-3</v>
      </c>
      <c r="J7" s="86" t="s">
        <v>116</v>
      </c>
      <c r="K7" s="87">
        <v>0.92800000000000005</v>
      </c>
      <c r="L7" s="88"/>
      <c r="M7" s="88"/>
      <c r="N7" s="89"/>
      <c r="O7" s="88"/>
      <c r="P7" s="89"/>
      <c r="Q7" s="91"/>
    </row>
    <row r="8" spans="1:17" ht="17.5" customHeight="1" thickBot="1" x14ac:dyDescent="0.4">
      <c r="A8" s="1">
        <v>6</v>
      </c>
      <c r="B8" s="56">
        <v>4</v>
      </c>
      <c r="E8" s="94" t="s">
        <v>52</v>
      </c>
      <c r="F8" s="95">
        <v>0.97</v>
      </c>
      <c r="G8" s="95">
        <f t="shared" si="0"/>
        <v>-8.0000000000000071E-3</v>
      </c>
      <c r="J8" s="86" t="s">
        <v>117</v>
      </c>
      <c r="K8" s="87">
        <v>0.93500000000000005</v>
      </c>
      <c r="L8" s="88"/>
      <c r="M8" s="88"/>
      <c r="N8" s="89"/>
      <c r="O8" s="88"/>
      <c r="P8" s="89"/>
      <c r="Q8" s="91"/>
    </row>
    <row r="9" spans="1:17" ht="17.5" customHeight="1" thickBot="1" x14ac:dyDescent="0.4">
      <c r="A9" s="1">
        <v>7</v>
      </c>
      <c r="B9" s="56">
        <v>3</v>
      </c>
      <c r="E9" s="94" t="s">
        <v>54</v>
      </c>
      <c r="F9" s="95">
        <v>0.96199999999999997</v>
      </c>
      <c r="G9" s="95">
        <f t="shared" si="0"/>
        <v>-8.0000000000000071E-3</v>
      </c>
      <c r="J9" s="86" t="s">
        <v>118</v>
      </c>
      <c r="K9" s="87">
        <v>0.92200000000000004</v>
      </c>
      <c r="L9" s="88"/>
      <c r="M9" s="88"/>
      <c r="N9" s="89"/>
      <c r="O9" s="88"/>
      <c r="P9" s="89"/>
      <c r="Q9" s="91"/>
    </row>
    <row r="10" spans="1:17" ht="17.5" customHeight="1" thickBot="1" x14ac:dyDescent="0.4">
      <c r="A10" s="1">
        <v>8</v>
      </c>
      <c r="B10" s="56">
        <v>2</v>
      </c>
      <c r="E10" s="94" t="s">
        <v>50</v>
      </c>
      <c r="F10" s="95">
        <v>0.95399999999999996</v>
      </c>
      <c r="G10" s="95">
        <f t="shared" si="0"/>
        <v>-8.0000000000000071E-3</v>
      </c>
      <c r="J10" s="86" t="s">
        <v>119</v>
      </c>
      <c r="K10" s="87">
        <v>0.93600000000000005</v>
      </c>
      <c r="L10" s="88"/>
      <c r="M10" s="88"/>
      <c r="N10" s="89"/>
      <c r="O10" s="88"/>
      <c r="P10" s="89"/>
      <c r="Q10" s="91"/>
    </row>
    <row r="11" spans="1:17" ht="17.5" customHeight="1" thickBot="1" x14ac:dyDescent="0.4">
      <c r="A11" s="1">
        <v>9</v>
      </c>
      <c r="B11" s="56">
        <v>1</v>
      </c>
      <c r="E11" s="94" t="s">
        <v>51</v>
      </c>
      <c r="F11" s="95">
        <v>0.94599999999999995</v>
      </c>
      <c r="G11" s="95">
        <f t="shared" si="0"/>
        <v>-8.0000000000000071E-3</v>
      </c>
      <c r="J11" s="86" t="s">
        <v>120</v>
      </c>
      <c r="K11" s="87">
        <v>0.94599999999999995</v>
      </c>
      <c r="L11" s="88"/>
      <c r="M11" s="88"/>
      <c r="N11" s="89"/>
      <c r="O11" s="88"/>
      <c r="P11" s="89"/>
      <c r="Q11" s="91"/>
    </row>
    <row r="12" spans="1:17" ht="17.5" customHeight="1" thickBot="1" x14ac:dyDescent="0.4">
      <c r="A12" s="1">
        <v>10</v>
      </c>
      <c r="B12" s="56">
        <v>0</v>
      </c>
      <c r="E12" s="94" t="s">
        <v>49</v>
      </c>
      <c r="F12" s="95">
        <v>0.93799999999999994</v>
      </c>
      <c r="G12" s="95">
        <f t="shared" si="0"/>
        <v>-8.0000000000000071E-3</v>
      </c>
      <c r="J12" s="86" t="s">
        <v>121</v>
      </c>
      <c r="K12" s="87">
        <v>0.95599999999999996</v>
      </c>
      <c r="L12" s="88"/>
      <c r="M12" s="88"/>
      <c r="N12" s="89"/>
      <c r="O12" s="88"/>
      <c r="P12" s="89"/>
      <c r="Q12" s="91"/>
    </row>
    <row r="13" spans="1:17" ht="17.5" customHeight="1" thickBot="1" x14ac:dyDescent="0.4">
      <c r="A13" s="1">
        <v>11</v>
      </c>
      <c r="B13" s="56">
        <v>0</v>
      </c>
      <c r="E13" s="94" t="s">
        <v>41</v>
      </c>
      <c r="F13" s="95">
        <v>0.92800000000000005</v>
      </c>
      <c r="G13" s="95">
        <f t="shared" si="0"/>
        <v>-9.9999999999998979E-3</v>
      </c>
      <c r="J13" s="86" t="s">
        <v>122</v>
      </c>
      <c r="K13" s="87">
        <v>0.96799999999999997</v>
      </c>
      <c r="L13" s="88"/>
      <c r="M13" s="88"/>
      <c r="N13" s="89"/>
      <c r="O13" s="88"/>
      <c r="P13" s="89"/>
      <c r="Q13" s="91"/>
    </row>
    <row r="14" spans="1:17" ht="17.5" customHeight="1" thickBot="1" x14ac:dyDescent="0.4">
      <c r="A14" s="1">
        <v>12</v>
      </c>
      <c r="B14" s="56">
        <v>0</v>
      </c>
      <c r="E14" s="94" t="s">
        <v>48</v>
      </c>
      <c r="F14" s="95">
        <v>0.91700000000000004</v>
      </c>
      <c r="G14" s="95">
        <f t="shared" si="0"/>
        <v>-1.100000000000001E-2</v>
      </c>
      <c r="J14" s="86" t="s">
        <v>123</v>
      </c>
      <c r="K14" s="87">
        <v>0.98</v>
      </c>
      <c r="L14" s="88"/>
      <c r="M14" s="88"/>
      <c r="N14" s="89"/>
      <c r="O14" s="88"/>
      <c r="P14" s="89"/>
      <c r="Q14" s="91"/>
    </row>
    <row r="15" spans="1:17" ht="17.5" customHeight="1" thickBot="1" x14ac:dyDescent="0.4">
      <c r="A15" s="1">
        <v>13</v>
      </c>
      <c r="B15" s="56">
        <v>0</v>
      </c>
      <c r="E15" s="94" t="s">
        <v>60</v>
      </c>
      <c r="F15" s="95">
        <v>0</v>
      </c>
      <c r="G15" s="95">
        <f t="shared" si="0"/>
        <v>-0.91700000000000004</v>
      </c>
      <c r="J15" s="86" t="s">
        <v>124</v>
      </c>
      <c r="K15" s="87">
        <v>1</v>
      </c>
      <c r="L15" s="88"/>
      <c r="M15" s="88"/>
      <c r="N15" s="89"/>
      <c r="O15" s="88"/>
      <c r="P15" s="89"/>
      <c r="Q15" s="91"/>
    </row>
    <row r="16" spans="1:17" ht="17.5" customHeight="1" thickBot="1" x14ac:dyDescent="0.4">
      <c r="A16" s="1">
        <v>14</v>
      </c>
      <c r="B16" s="56">
        <v>0</v>
      </c>
      <c r="E16" s="94" t="s">
        <v>61</v>
      </c>
      <c r="F16" s="95">
        <v>0.89400000000000002</v>
      </c>
      <c r="G16" s="95">
        <f t="shared" si="0"/>
        <v>0.89400000000000002</v>
      </c>
      <c r="J16" s="86"/>
      <c r="K16" s="87"/>
      <c r="L16" s="88"/>
      <c r="M16" s="88"/>
      <c r="N16" s="89"/>
      <c r="O16" s="88"/>
      <c r="P16" s="89"/>
      <c r="Q16" s="91"/>
    </row>
    <row r="17" spans="1:17" ht="17.5" customHeight="1" thickBot="1" x14ac:dyDescent="0.4">
      <c r="A17" s="1">
        <v>15</v>
      </c>
      <c r="B17" s="56">
        <v>0</v>
      </c>
      <c r="E17" s="94" t="s">
        <v>71</v>
      </c>
      <c r="F17" s="95">
        <v>0</v>
      </c>
      <c r="G17" s="95">
        <f t="shared" ref="G17" si="1">F17-F16</f>
        <v>-0.89400000000000002</v>
      </c>
      <c r="J17" s="86"/>
      <c r="K17" s="87"/>
      <c r="L17" s="88"/>
      <c r="M17" s="88"/>
      <c r="N17" s="89"/>
      <c r="O17" s="88"/>
      <c r="P17" s="89"/>
      <c r="Q17" s="91"/>
    </row>
    <row r="18" spans="1:17" ht="17.5" customHeight="1" thickBot="1" x14ac:dyDescent="0.4">
      <c r="A18" s="1">
        <v>16</v>
      </c>
      <c r="B18" s="56">
        <v>0</v>
      </c>
      <c r="J18" s="86"/>
      <c r="K18" s="87"/>
      <c r="L18" s="88"/>
      <c r="M18" s="88"/>
      <c r="N18" s="89"/>
      <c r="O18" s="88"/>
      <c r="P18" s="89"/>
      <c r="Q18" s="91"/>
    </row>
    <row r="19" spans="1:17" ht="17.5" customHeight="1" thickBot="1" x14ac:dyDescent="0.4">
      <c r="A19" s="1">
        <v>17</v>
      </c>
      <c r="B19" s="56">
        <v>0</v>
      </c>
      <c r="J19" s="86"/>
      <c r="K19" s="87"/>
      <c r="L19" s="88"/>
      <c r="M19" s="88"/>
      <c r="N19" s="89"/>
      <c r="O19" s="88"/>
      <c r="P19" s="89"/>
      <c r="Q19" s="91"/>
    </row>
    <row r="20" spans="1:17" ht="17.5" customHeight="1" thickBot="1" x14ac:dyDescent="0.4">
      <c r="A20" s="1">
        <v>18</v>
      </c>
      <c r="B20" s="56">
        <v>0</v>
      </c>
      <c r="J20" s="86"/>
      <c r="K20" s="87"/>
      <c r="L20" s="88"/>
      <c r="M20" s="88"/>
      <c r="N20" s="89"/>
      <c r="O20" s="88"/>
      <c r="P20" s="89"/>
      <c r="Q20" s="91"/>
    </row>
    <row r="21" spans="1:17" ht="17.5" customHeight="1" thickBot="1" x14ac:dyDescent="0.4">
      <c r="A21" s="1">
        <v>19</v>
      </c>
      <c r="B21" s="56">
        <v>0</v>
      </c>
      <c r="J21" s="86"/>
      <c r="K21" s="87"/>
      <c r="L21" s="88"/>
      <c r="M21" s="88"/>
      <c r="N21" s="89"/>
      <c r="O21" s="88"/>
      <c r="P21" s="89"/>
      <c r="Q21" s="91"/>
    </row>
    <row r="22" spans="1:17" ht="17.5" customHeight="1" x14ac:dyDescent="0.35">
      <c r="A22" s="1">
        <v>20</v>
      </c>
      <c r="B22" s="56">
        <v>0</v>
      </c>
    </row>
    <row r="23" spans="1:17" ht="17.5" customHeight="1" x14ac:dyDescent="0.35">
      <c r="A23" s="1">
        <v>21</v>
      </c>
      <c r="B23" s="56">
        <v>0</v>
      </c>
    </row>
    <row r="24" spans="1:17" ht="17.5" customHeight="1" x14ac:dyDescent="0.35">
      <c r="A24" s="1">
        <v>22</v>
      </c>
      <c r="B24" s="56">
        <v>0</v>
      </c>
    </row>
    <row r="25" spans="1:17" ht="17.5" customHeight="1" x14ac:dyDescent="0.35">
      <c r="A25" s="1">
        <v>23</v>
      </c>
      <c r="B25" s="56">
        <v>0</v>
      </c>
    </row>
    <row r="26" spans="1:17" ht="17.5" customHeight="1" x14ac:dyDescent="0.35">
      <c r="A26" s="1">
        <v>24</v>
      </c>
      <c r="B26" s="56">
        <v>0</v>
      </c>
    </row>
    <row r="27" spans="1:17" ht="17.5" customHeight="1" x14ac:dyDescent="0.35">
      <c r="A27" s="1">
        <v>25</v>
      </c>
      <c r="B27" s="56">
        <v>0</v>
      </c>
    </row>
    <row r="28" spans="1:17" ht="17.5" customHeight="1" x14ac:dyDescent="0.35">
      <c r="A28" s="1">
        <v>26</v>
      </c>
      <c r="B28" s="56">
        <v>0</v>
      </c>
    </row>
    <row r="29" spans="1:17" ht="17.5" customHeight="1" x14ac:dyDescent="0.35">
      <c r="A29" s="1">
        <v>27</v>
      </c>
      <c r="B29" s="56">
        <v>0</v>
      </c>
    </row>
    <row r="30" spans="1:17" ht="17.5" customHeight="1" x14ac:dyDescent="0.35">
      <c r="A30" s="1">
        <v>28</v>
      </c>
      <c r="B30" s="56">
        <v>0</v>
      </c>
    </row>
    <row r="31" spans="1:17" ht="17.5" customHeight="1" x14ac:dyDescent="0.35">
      <c r="A31" s="1">
        <v>29</v>
      </c>
      <c r="B31" s="56">
        <v>0</v>
      </c>
    </row>
    <row r="32" spans="1:17" x14ac:dyDescent="0.35">
      <c r="A32" s="1">
        <v>30</v>
      </c>
      <c r="B32" s="56">
        <v>0</v>
      </c>
    </row>
    <row r="33" spans="1:2" x14ac:dyDescent="0.35">
      <c r="A33" s="1">
        <v>31</v>
      </c>
      <c r="B33" s="56">
        <v>0</v>
      </c>
    </row>
    <row r="34" spans="1:2" x14ac:dyDescent="0.35">
      <c r="A34" s="1">
        <v>32</v>
      </c>
      <c r="B34" s="56">
        <v>0</v>
      </c>
    </row>
    <row r="35" spans="1:2" x14ac:dyDescent="0.35">
      <c r="A35" s="1">
        <v>33</v>
      </c>
      <c r="B35" s="56">
        <v>0</v>
      </c>
    </row>
    <row r="36" spans="1:2" x14ac:dyDescent="0.35">
      <c r="A36" s="1">
        <v>34</v>
      </c>
      <c r="B36" s="56">
        <v>0</v>
      </c>
    </row>
    <row r="37" spans="1:2" x14ac:dyDescent="0.35">
      <c r="A37" s="1">
        <v>35</v>
      </c>
      <c r="B37" s="56">
        <v>0</v>
      </c>
    </row>
    <row r="38" spans="1:2" x14ac:dyDescent="0.35">
      <c r="A38" s="1">
        <v>36</v>
      </c>
      <c r="B38" s="56">
        <v>0</v>
      </c>
    </row>
    <row r="39" spans="1:2" x14ac:dyDescent="0.35">
      <c r="A39" s="1">
        <v>37</v>
      </c>
      <c r="B39" s="56">
        <v>0</v>
      </c>
    </row>
    <row r="40" spans="1:2" x14ac:dyDescent="0.35">
      <c r="A40" s="1">
        <v>38</v>
      </c>
      <c r="B40" s="56">
        <v>0</v>
      </c>
    </row>
    <row r="41" spans="1:2" x14ac:dyDescent="0.35">
      <c r="A41" s="1">
        <v>39</v>
      </c>
      <c r="B41" s="56">
        <v>0</v>
      </c>
    </row>
    <row r="42" spans="1:2" x14ac:dyDescent="0.35">
      <c r="A42" s="1">
        <v>40</v>
      </c>
      <c r="B42" s="56">
        <v>0</v>
      </c>
    </row>
    <row r="43" spans="1:2" x14ac:dyDescent="0.35">
      <c r="A43" s="1">
        <v>41</v>
      </c>
      <c r="B43" s="56">
        <v>0</v>
      </c>
    </row>
    <row r="44" spans="1:2" x14ac:dyDescent="0.35">
      <c r="A44" s="1">
        <v>42</v>
      </c>
      <c r="B44" s="56">
        <v>0</v>
      </c>
    </row>
    <row r="45" spans="1:2" x14ac:dyDescent="0.35">
      <c r="A45" s="1">
        <v>43</v>
      </c>
      <c r="B45" s="56">
        <v>0</v>
      </c>
    </row>
    <row r="46" spans="1:2" x14ac:dyDescent="0.35">
      <c r="A46" s="1">
        <v>44</v>
      </c>
      <c r="B46" s="56">
        <v>0</v>
      </c>
    </row>
    <row r="47" spans="1:2" x14ac:dyDescent="0.35">
      <c r="A47" s="1">
        <v>45</v>
      </c>
      <c r="B47" s="56">
        <v>0</v>
      </c>
    </row>
    <row r="48" spans="1:2" x14ac:dyDescent="0.35">
      <c r="A48" s="1">
        <v>46</v>
      </c>
      <c r="B48" s="56">
        <v>0</v>
      </c>
    </row>
    <row r="49" spans="1:2" x14ac:dyDescent="0.35">
      <c r="A49" s="1">
        <v>47</v>
      </c>
      <c r="B49" s="56">
        <v>0</v>
      </c>
    </row>
    <row r="50" spans="1:2" x14ac:dyDescent="0.35">
      <c r="A50" s="1">
        <v>48</v>
      </c>
      <c r="B50" s="56">
        <v>0</v>
      </c>
    </row>
    <row r="51" spans="1:2" x14ac:dyDescent="0.35">
      <c r="A51" s="1">
        <v>49</v>
      </c>
      <c r="B51" s="56">
        <v>0</v>
      </c>
    </row>
    <row r="52" spans="1:2" x14ac:dyDescent="0.35">
      <c r="A52" s="1">
        <v>50</v>
      </c>
      <c r="B52" s="56">
        <v>0</v>
      </c>
    </row>
  </sheetData>
  <mergeCells count="2">
    <mergeCell ref="J1:Q1"/>
    <mergeCell ref="J2:Q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2"/>
  <sheetViews>
    <sheetView tabSelected="1" zoomScale="70" zoomScaleNormal="70" workbookViewId="0">
      <pane xSplit="1" ySplit="4" topLeftCell="B5" activePane="bottomRight" state="frozen"/>
      <selection activeCell="A27" sqref="A27"/>
      <selection pane="topRight" activeCell="A27" sqref="A27"/>
      <selection pane="bottomLeft" activeCell="A27" sqref="A27"/>
      <selection pane="bottomRight" activeCell="I12" sqref="I12"/>
    </sheetView>
  </sheetViews>
  <sheetFormatPr defaultColWidth="9.1796875" defaultRowHeight="14" x14ac:dyDescent="0.35"/>
  <cols>
    <col min="1" max="1" width="20.1796875" style="4" customWidth="1"/>
    <col min="2" max="11" width="8.7265625" style="5" customWidth="1"/>
    <col min="12" max="12" width="8.54296875" style="4" customWidth="1"/>
    <col min="13" max="17" width="8.54296875" style="4" hidden="1" customWidth="1"/>
    <col min="18" max="20" width="6.6328125" style="4" hidden="1" customWidth="1"/>
    <col min="21" max="21" width="8.54296875" style="4" customWidth="1"/>
    <col min="22" max="22" width="7.81640625" style="4" customWidth="1"/>
    <col min="23" max="23" width="1.7265625" style="4" customWidth="1"/>
    <col min="24" max="24" width="9.1796875" style="4"/>
    <col min="25" max="25" width="10.1796875" style="4" bestFit="1" customWidth="1"/>
    <col min="26" max="16384" width="9.1796875" style="4"/>
  </cols>
  <sheetData>
    <row r="1" spans="1:22" ht="24.75" customHeight="1" thickBot="1" x14ac:dyDescent="0.4">
      <c r="A1" s="99" t="s">
        <v>110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</row>
    <row r="2" spans="1:22" s="6" customFormat="1" ht="25.5" customHeight="1" thickTop="1" x14ac:dyDescent="0.35">
      <c r="A2" s="19" t="s">
        <v>7</v>
      </c>
      <c r="B2" s="20">
        <v>1</v>
      </c>
      <c r="C2" s="20">
        <v>2</v>
      </c>
      <c r="D2" s="20">
        <v>3</v>
      </c>
      <c r="E2" s="20">
        <v>4</v>
      </c>
      <c r="F2" s="20">
        <v>5</v>
      </c>
      <c r="G2" s="20">
        <v>6</v>
      </c>
      <c r="H2" s="20">
        <v>7</v>
      </c>
      <c r="I2" s="20">
        <v>8</v>
      </c>
      <c r="J2" s="20">
        <v>9</v>
      </c>
      <c r="K2" s="20">
        <v>10</v>
      </c>
      <c r="L2" s="96" t="s">
        <v>25</v>
      </c>
      <c r="M2" s="96" t="s">
        <v>27</v>
      </c>
      <c r="N2" s="96" t="s">
        <v>27</v>
      </c>
      <c r="O2" s="96" t="s">
        <v>27</v>
      </c>
      <c r="P2" s="96" t="s">
        <v>27</v>
      </c>
      <c r="Q2" s="96" t="s">
        <v>27</v>
      </c>
      <c r="R2" s="96" t="s">
        <v>27</v>
      </c>
      <c r="S2" s="96" t="s">
        <v>27</v>
      </c>
      <c r="T2" s="96" t="s">
        <v>27</v>
      </c>
      <c r="U2" s="96" t="s">
        <v>20</v>
      </c>
      <c r="V2" s="100" t="s">
        <v>26</v>
      </c>
    </row>
    <row r="3" spans="1:22" s="6" customFormat="1" ht="20.25" customHeight="1" x14ac:dyDescent="0.35">
      <c r="A3" s="21" t="s">
        <v>17</v>
      </c>
      <c r="B3" s="78">
        <f>IF(ISBLANK('1'!$I$3)=TRUE,"",'1'!$I$3)</f>
        <v>44675</v>
      </c>
      <c r="C3" s="78" t="str">
        <f>IF(ISBLANK('2'!$I$3)=TRUE,"",'2'!$I$3)</f>
        <v/>
      </c>
      <c r="D3" s="78" t="str">
        <f>IF(ISBLANK('3'!$I$3)=TRUE,"",'3'!$I$3)</f>
        <v/>
      </c>
      <c r="E3" s="78" t="str">
        <f>IF(ISBLANK('4'!$I$3)=TRUE,"",'4'!$I$3)</f>
        <v/>
      </c>
      <c r="F3" s="78" t="str">
        <f>IF(ISBLANK('5'!$I$3)=TRUE,"",'5'!$I$3)</f>
        <v/>
      </c>
      <c r="G3" s="78" t="str">
        <f>IF(ISBLANK('6'!$I$3)=TRUE,"",'6'!$I$3)</f>
        <v/>
      </c>
      <c r="H3" s="78" t="str">
        <f>IF(ISBLANK('7'!$I$3)=TRUE,"",'7'!$I$3)</f>
        <v/>
      </c>
      <c r="I3" s="78" t="str">
        <f>IF(ISBLANK('8'!$I$3)=TRUE,"",'8'!$I$3)</f>
        <v/>
      </c>
      <c r="J3" s="78" t="str">
        <f>IF(ISBLANK('9'!$I$3)=TRUE,"",'9'!$I$3)</f>
        <v/>
      </c>
      <c r="K3" s="78" t="str">
        <f>IF(ISBLANK('10'!$I$3)=TRUE,"",'10'!$I$3)</f>
        <v/>
      </c>
      <c r="L3" s="97"/>
      <c r="M3" s="97"/>
      <c r="N3" s="97"/>
      <c r="O3" s="97"/>
      <c r="P3" s="97"/>
      <c r="Q3" s="97"/>
      <c r="R3" s="97"/>
      <c r="S3" s="97"/>
      <c r="T3" s="97"/>
      <c r="U3" s="97"/>
      <c r="V3" s="101"/>
    </row>
    <row r="4" spans="1:22" s="6" customFormat="1" ht="35.25" customHeight="1" thickBot="1" x14ac:dyDescent="0.4">
      <c r="A4" s="23" t="s">
        <v>0</v>
      </c>
      <c r="B4" s="24" t="str">
        <f>IF(ISBLANK('1'!$D$3)=TRUE,"",'1'!$D$3)</f>
        <v>Warminster</v>
      </c>
      <c r="C4" s="24" t="str">
        <f>IF(ISBLANK('2'!$D$3)=TRUE,"",'2'!$D$3)</f>
        <v/>
      </c>
      <c r="D4" s="24" t="str">
        <f>IF(ISBLANK('3'!$D$3)=TRUE,"",'3'!$D$3)</f>
        <v/>
      </c>
      <c r="E4" s="24" t="str">
        <f>IF(ISBLANK('4'!$D$3)=TRUE,"",'4'!$D$3)</f>
        <v/>
      </c>
      <c r="F4" s="24" t="str">
        <f>IF(ISBLANK('5'!$D$3)=TRUE,"",'5'!$D$3)</f>
        <v/>
      </c>
      <c r="G4" s="24" t="str">
        <f>IF(ISBLANK('6'!$D$3)=TRUE,"",'6'!$D$3)</f>
        <v/>
      </c>
      <c r="H4" s="24" t="str">
        <f>IF(ISBLANK('7'!$D$3)=TRUE,"",'7'!$D$3)</f>
        <v/>
      </c>
      <c r="I4" s="24" t="str">
        <f>IF(ISBLANK('8'!$D$3)=TRUE,"",'8'!$D$3)</f>
        <v/>
      </c>
      <c r="J4" s="24" t="str">
        <f>IF(ISBLANK('9'!$D$3)=TRUE,"",'9'!$D$3)</f>
        <v/>
      </c>
      <c r="K4" s="24" t="str">
        <f>IF(ISBLANK('10'!$D$3)=TRUE,"",'10'!$D$3)</f>
        <v/>
      </c>
      <c r="L4" s="57">
        <v>1</v>
      </c>
      <c r="M4" s="31">
        <v>1</v>
      </c>
      <c r="N4" s="31">
        <v>2</v>
      </c>
      <c r="O4" s="31">
        <v>3</v>
      </c>
      <c r="P4" s="31">
        <v>4</v>
      </c>
      <c r="Q4" s="31">
        <v>5</v>
      </c>
      <c r="R4" s="64">
        <v>6</v>
      </c>
      <c r="S4" s="92">
        <v>7</v>
      </c>
      <c r="T4" s="92">
        <v>8</v>
      </c>
      <c r="U4" s="98"/>
      <c r="V4" s="102"/>
    </row>
    <row r="5" spans="1:22" ht="20.149999999999999" customHeight="1" thickBot="1" x14ac:dyDescent="0.4">
      <c r="A5" s="10" t="str">
        <f>IF(ISBLANK('2022 Raw Worksheet'!A5)=TRUE,"",'2022 Raw Worksheet'!A5)</f>
        <v>Al Kirby</v>
      </c>
      <c r="B5" s="9" t="str">
        <f>'1'!$J5</f>
        <v xml:space="preserve"> </v>
      </c>
      <c r="C5" s="9" t="str">
        <f>'2'!$J5</f>
        <v xml:space="preserve"> </v>
      </c>
      <c r="D5" s="9" t="str">
        <f>'3'!$J5</f>
        <v xml:space="preserve"> </v>
      </c>
      <c r="E5" s="9" t="str">
        <f>'4'!$J5</f>
        <v xml:space="preserve"> </v>
      </c>
      <c r="F5" s="9" t="str">
        <f>'5'!$J5</f>
        <v xml:space="preserve"> </v>
      </c>
      <c r="G5" s="9" t="str">
        <f>'6'!$J5</f>
        <v xml:space="preserve"> </v>
      </c>
      <c r="H5" s="9" t="str">
        <f>'7'!$J5</f>
        <v xml:space="preserve"> </v>
      </c>
      <c r="I5" s="9" t="str">
        <f>'8'!$J5</f>
        <v xml:space="preserve"> </v>
      </c>
      <c r="J5" s="9" t="str">
        <f>'8'!$J5</f>
        <v xml:space="preserve"> </v>
      </c>
      <c r="K5" s="9" t="str">
        <f>'10'!$J5</f>
        <v xml:space="preserve"> </v>
      </c>
      <c r="L5" s="12" t="str">
        <f>IF(COUNT(B5:K5)&gt;0,COUNT(B5:K5)*$L$4,"")</f>
        <v/>
      </c>
      <c r="M5" s="51">
        <f>IF(COUNT($B5:$K5)&gt;M$4-1,LARGE($B5:$K5,M$4),0)</f>
        <v>0</v>
      </c>
      <c r="N5" s="51">
        <f t="shared" ref="N5:T58" si="0">IF(COUNT($B5:$K5)&gt;N$4-1,LARGE($B5:$K5,N$4),0)</f>
        <v>0</v>
      </c>
      <c r="O5" s="51">
        <f t="shared" si="0"/>
        <v>0</v>
      </c>
      <c r="P5" s="51">
        <f t="shared" si="0"/>
        <v>0</v>
      </c>
      <c r="Q5" s="51">
        <f>IF(COUNT($B5:$K5)&gt;Q$4-1,LARGE($B5:$K5,Q$4),0)</f>
        <v>0</v>
      </c>
      <c r="R5" s="51">
        <f>IF(COUNT($B5:$K5)&gt;R$4-1,LARGE($B5:$K5,R$4),0)</f>
        <v>0</v>
      </c>
      <c r="S5" s="51">
        <f>IF(COUNT($B5:$K5)&gt;S$4-1,LARGE($B5:$K5,S$4),0)</f>
        <v>0</v>
      </c>
      <c r="T5" s="51">
        <f>IF(COUNT($B5:$K5)&gt;T$4-1,LARGE($B5:$K5,T$4),0)</f>
        <v>0</v>
      </c>
      <c r="U5" s="12" t="str">
        <f>IF(COUNT(B5:K5)&gt;0,SUM(L5:Q5),"")</f>
        <v/>
      </c>
      <c r="V5" s="49" t="str">
        <f t="shared" ref="V5:V42" si="1">IF(COUNT(B5:K5)&gt;0,IF(U5&gt;0,_xlfn.RANK.EQ(U5,$U$5:$U$61,0),0),"")</f>
        <v/>
      </c>
    </row>
    <row r="6" spans="1:22" ht="20.149999999999999" customHeight="1" thickBot="1" x14ac:dyDescent="0.4">
      <c r="A6" s="10" t="str">
        <f>IF(ISBLANK('2022 Raw Worksheet'!A6)=TRUE,"",'2022 Raw Worksheet'!A6)</f>
        <v>Andrzej Wojcieszynski</v>
      </c>
      <c r="B6" s="9" t="str">
        <f>'1'!$J6</f>
        <v xml:space="preserve"> </v>
      </c>
      <c r="C6" s="9" t="str">
        <f>'2'!$J6</f>
        <v xml:space="preserve"> </v>
      </c>
      <c r="D6" s="9" t="str">
        <f>'3'!$J6</f>
        <v xml:space="preserve"> </v>
      </c>
      <c r="E6" s="9" t="str">
        <f>'4'!$J6</f>
        <v xml:space="preserve"> </v>
      </c>
      <c r="F6" s="8" t="str">
        <f>'5'!$J6</f>
        <v xml:space="preserve"> </v>
      </c>
      <c r="G6" s="9" t="str">
        <f>'6'!$J6</f>
        <v xml:space="preserve"> </v>
      </c>
      <c r="H6" s="9" t="str">
        <f>'7'!$J6</f>
        <v xml:space="preserve"> </v>
      </c>
      <c r="I6" s="9" t="str">
        <f>'8'!$J6</f>
        <v xml:space="preserve"> </v>
      </c>
      <c r="J6" s="9" t="str">
        <f>'9'!$J6</f>
        <v xml:space="preserve"> </v>
      </c>
      <c r="K6" s="8" t="str">
        <f>'10'!$J6</f>
        <v xml:space="preserve"> </v>
      </c>
      <c r="L6" s="12" t="str">
        <f t="shared" ref="L6:L7" si="2">IF(COUNT(B6:K6)&gt;0,COUNT(B6:K6)*$L$4,"")</f>
        <v/>
      </c>
      <c r="M6" s="51">
        <f t="shared" ref="M6:T60" si="3">IF(COUNT($B6:$K6)&gt;M$4-1,LARGE($B6:$K6,M$4),0)</f>
        <v>0</v>
      </c>
      <c r="N6" s="51">
        <f t="shared" si="0"/>
        <v>0</v>
      </c>
      <c r="O6" s="51">
        <f t="shared" si="0"/>
        <v>0</v>
      </c>
      <c r="P6" s="51">
        <f t="shared" si="0"/>
        <v>0</v>
      </c>
      <c r="Q6" s="51">
        <f t="shared" si="0"/>
        <v>0</v>
      </c>
      <c r="R6" s="51">
        <f t="shared" si="0"/>
        <v>0</v>
      </c>
      <c r="S6" s="51">
        <f t="shared" si="0"/>
        <v>0</v>
      </c>
      <c r="T6" s="51">
        <f t="shared" si="0"/>
        <v>0</v>
      </c>
      <c r="U6" s="12" t="str">
        <f t="shared" ref="U6:U60" si="4">IF(COUNT(B6:K6)&gt;0,SUM(L6:Q6),"")</f>
        <v/>
      </c>
      <c r="V6" s="49" t="str">
        <f t="shared" si="1"/>
        <v/>
      </c>
    </row>
    <row r="7" spans="1:22" ht="20.149999999999999" customHeight="1" thickBot="1" x14ac:dyDescent="0.4">
      <c r="A7" s="10" t="str">
        <f>IF(ISBLANK('2022 Raw Worksheet'!A7)=TRUE,"",'2022 Raw Worksheet'!A7)</f>
        <v>Alexander Takacs III</v>
      </c>
      <c r="B7" s="9" t="str">
        <f>'1'!$J7</f>
        <v xml:space="preserve"> </v>
      </c>
      <c r="C7" s="9" t="str">
        <f>'2'!$J7</f>
        <v xml:space="preserve"> </v>
      </c>
      <c r="D7" s="9" t="str">
        <f>'3'!$J7</f>
        <v xml:space="preserve"> </v>
      </c>
      <c r="E7" s="9" t="str">
        <f>'4'!$J7</f>
        <v xml:space="preserve"> </v>
      </c>
      <c r="F7" s="8" t="str">
        <f>'5'!$J7</f>
        <v xml:space="preserve"> </v>
      </c>
      <c r="G7" s="9" t="str">
        <f>'6'!$J7</f>
        <v xml:space="preserve"> </v>
      </c>
      <c r="H7" s="9" t="str">
        <f>'7'!$J7</f>
        <v xml:space="preserve"> </v>
      </c>
      <c r="I7" s="9" t="str">
        <f>'8'!$J7</f>
        <v xml:space="preserve"> </v>
      </c>
      <c r="J7" s="9" t="str">
        <f>'9'!$J7</f>
        <v xml:space="preserve"> </v>
      </c>
      <c r="K7" s="8" t="str">
        <f>'10'!$J7</f>
        <v xml:space="preserve"> </v>
      </c>
      <c r="L7" s="12" t="str">
        <f t="shared" si="2"/>
        <v/>
      </c>
      <c r="M7" s="51">
        <f t="shared" si="3"/>
        <v>0</v>
      </c>
      <c r="N7" s="51">
        <f t="shared" si="0"/>
        <v>0</v>
      </c>
      <c r="O7" s="51">
        <f t="shared" si="0"/>
        <v>0</v>
      </c>
      <c r="P7" s="51">
        <f t="shared" si="0"/>
        <v>0</v>
      </c>
      <c r="Q7" s="51">
        <f t="shared" si="0"/>
        <v>0</v>
      </c>
      <c r="R7" s="51">
        <f t="shared" si="0"/>
        <v>0</v>
      </c>
      <c r="S7" s="51">
        <f t="shared" si="0"/>
        <v>0</v>
      </c>
      <c r="T7" s="51">
        <f t="shared" si="0"/>
        <v>0</v>
      </c>
      <c r="U7" s="12" t="str">
        <f t="shared" si="4"/>
        <v/>
      </c>
      <c r="V7" s="49" t="str">
        <f t="shared" si="1"/>
        <v/>
      </c>
    </row>
    <row r="8" spans="1:22" ht="20.149999999999999" customHeight="1" thickBot="1" x14ac:dyDescent="0.4">
      <c r="A8" s="10" t="str">
        <f>IF(ISBLANK('2022 Raw Worksheet'!A8)=TRUE,"",'2022 Raw Worksheet'!A8)</f>
        <v>Anthony Verratti</v>
      </c>
      <c r="B8" s="9" t="str">
        <f>'1'!$J8</f>
        <v xml:space="preserve"> </v>
      </c>
      <c r="C8" s="9" t="str">
        <f>'2'!$J8</f>
        <v xml:space="preserve"> </v>
      </c>
      <c r="D8" s="9" t="str">
        <f>'3'!$J8</f>
        <v xml:space="preserve"> </v>
      </c>
      <c r="E8" s="9" t="str">
        <f>'4'!$J8</f>
        <v xml:space="preserve"> </v>
      </c>
      <c r="F8" s="8" t="str">
        <f>'5'!$J8</f>
        <v xml:space="preserve"> </v>
      </c>
      <c r="G8" s="9" t="str">
        <f>'6'!$J8</f>
        <v xml:space="preserve"> </v>
      </c>
      <c r="H8" s="9" t="str">
        <f>'7'!$J8</f>
        <v xml:space="preserve"> </v>
      </c>
      <c r="I8" s="9" t="str">
        <f>'8'!$J8</f>
        <v xml:space="preserve"> </v>
      </c>
      <c r="J8" s="9" t="str">
        <f>'9'!$J8</f>
        <v xml:space="preserve"> </v>
      </c>
      <c r="K8" s="8" t="str">
        <f>'10'!$J8</f>
        <v xml:space="preserve"> </v>
      </c>
      <c r="L8" s="12" t="str">
        <f t="shared" ref="L8:L56" si="5">IF(COUNT(B8:K8)&gt;0,COUNT(B8:K8)*$L$4,"")</f>
        <v/>
      </c>
      <c r="M8" s="51">
        <f t="shared" si="3"/>
        <v>0</v>
      </c>
      <c r="N8" s="51">
        <f t="shared" si="0"/>
        <v>0</v>
      </c>
      <c r="O8" s="51">
        <f t="shared" si="0"/>
        <v>0</v>
      </c>
      <c r="P8" s="51">
        <f t="shared" si="0"/>
        <v>0</v>
      </c>
      <c r="Q8" s="51">
        <f t="shared" si="0"/>
        <v>0</v>
      </c>
      <c r="R8" s="51">
        <f t="shared" si="0"/>
        <v>0</v>
      </c>
      <c r="S8" s="51">
        <f t="shared" si="0"/>
        <v>0</v>
      </c>
      <c r="T8" s="51">
        <f t="shared" si="0"/>
        <v>0</v>
      </c>
      <c r="U8" s="12" t="str">
        <f t="shared" si="4"/>
        <v/>
      </c>
      <c r="V8" s="49" t="str">
        <f t="shared" si="1"/>
        <v/>
      </c>
    </row>
    <row r="9" spans="1:22" ht="20.149999999999999" customHeight="1" thickBot="1" x14ac:dyDescent="0.4">
      <c r="A9" s="10" t="str">
        <f>IF(ISBLANK('2022 Raw Worksheet'!A9)=TRUE,"",'2022 Raw Worksheet'!A9)</f>
        <v>Bernard Hamilton</v>
      </c>
      <c r="B9" s="9" t="str">
        <f>'1'!$J9</f>
        <v xml:space="preserve"> </v>
      </c>
      <c r="C9" s="9" t="str">
        <f>'2'!$J9</f>
        <v xml:space="preserve"> </v>
      </c>
      <c r="D9" s="9" t="str">
        <f>'3'!$J9</f>
        <v xml:space="preserve"> </v>
      </c>
      <c r="E9" s="9" t="str">
        <f>'4'!$J9</f>
        <v xml:space="preserve"> </v>
      </c>
      <c r="F9" s="8" t="str">
        <f>'5'!$J9</f>
        <v xml:space="preserve"> </v>
      </c>
      <c r="G9" s="9" t="str">
        <f>'6'!$J9</f>
        <v xml:space="preserve"> </v>
      </c>
      <c r="H9" s="9" t="str">
        <f>'7'!$J9</f>
        <v xml:space="preserve"> </v>
      </c>
      <c r="I9" s="9" t="str">
        <f>'8'!$J9</f>
        <v xml:space="preserve"> </v>
      </c>
      <c r="J9" s="9" t="str">
        <f>'9'!$J9</f>
        <v xml:space="preserve"> </v>
      </c>
      <c r="K9" s="8" t="str">
        <f>'10'!$J9</f>
        <v xml:space="preserve"> </v>
      </c>
      <c r="L9" s="12" t="str">
        <f t="shared" si="5"/>
        <v/>
      </c>
      <c r="M9" s="51">
        <f t="shared" si="3"/>
        <v>0</v>
      </c>
      <c r="N9" s="51">
        <f t="shared" si="0"/>
        <v>0</v>
      </c>
      <c r="O9" s="51">
        <f t="shared" si="0"/>
        <v>0</v>
      </c>
      <c r="P9" s="51">
        <f t="shared" si="0"/>
        <v>0</v>
      </c>
      <c r="Q9" s="51">
        <f t="shared" si="0"/>
        <v>0</v>
      </c>
      <c r="R9" s="51">
        <f t="shared" si="0"/>
        <v>0</v>
      </c>
      <c r="S9" s="51">
        <f t="shared" si="0"/>
        <v>0</v>
      </c>
      <c r="T9" s="51">
        <f t="shared" si="0"/>
        <v>0</v>
      </c>
      <c r="U9" s="12" t="str">
        <f t="shared" si="4"/>
        <v/>
      </c>
      <c r="V9" s="49" t="str">
        <f t="shared" si="1"/>
        <v/>
      </c>
    </row>
    <row r="10" spans="1:22" ht="20.149999999999999" customHeight="1" thickBot="1" x14ac:dyDescent="0.4">
      <c r="A10" s="10" t="str">
        <f>IF(ISBLANK('2022 Raw Worksheet'!A10)=TRUE,"",'2022 Raw Worksheet'!A10)</f>
        <v>Carlo D'Santus</v>
      </c>
      <c r="B10" s="9" t="str">
        <f>'1'!$J10</f>
        <v xml:space="preserve"> </v>
      </c>
      <c r="C10" s="9" t="str">
        <f>'2'!$J10</f>
        <v xml:space="preserve"> </v>
      </c>
      <c r="D10" s="9" t="str">
        <f>'3'!$J10</f>
        <v xml:space="preserve"> </v>
      </c>
      <c r="E10" s="9" t="str">
        <f>'4'!$J10</f>
        <v xml:space="preserve"> </v>
      </c>
      <c r="F10" s="8" t="str">
        <f>'5'!$J10</f>
        <v xml:space="preserve"> </v>
      </c>
      <c r="G10" s="9" t="str">
        <f>'6'!$J10</f>
        <v xml:space="preserve"> </v>
      </c>
      <c r="H10" s="9" t="str">
        <f>'7'!$J10</f>
        <v xml:space="preserve"> </v>
      </c>
      <c r="I10" s="9" t="str">
        <f>'8'!$J10</f>
        <v xml:space="preserve"> </v>
      </c>
      <c r="J10" s="9" t="str">
        <f>'9'!$J10</f>
        <v xml:space="preserve"> </v>
      </c>
      <c r="K10" s="8" t="str">
        <f>'10'!$J10</f>
        <v xml:space="preserve"> </v>
      </c>
      <c r="L10" s="12" t="str">
        <f t="shared" si="5"/>
        <v/>
      </c>
      <c r="M10" s="51">
        <f t="shared" si="3"/>
        <v>0</v>
      </c>
      <c r="N10" s="51">
        <f t="shared" si="0"/>
        <v>0</v>
      </c>
      <c r="O10" s="51">
        <f t="shared" si="0"/>
        <v>0</v>
      </c>
      <c r="P10" s="51">
        <f t="shared" si="0"/>
        <v>0</v>
      </c>
      <c r="Q10" s="51">
        <f t="shared" si="0"/>
        <v>0</v>
      </c>
      <c r="R10" s="51">
        <f t="shared" si="0"/>
        <v>0</v>
      </c>
      <c r="S10" s="51">
        <f t="shared" si="0"/>
        <v>0</v>
      </c>
      <c r="T10" s="51">
        <f t="shared" si="0"/>
        <v>0</v>
      </c>
      <c r="U10" s="12" t="str">
        <f t="shared" si="4"/>
        <v/>
      </c>
      <c r="V10" s="49" t="str">
        <f t="shared" si="1"/>
        <v/>
      </c>
    </row>
    <row r="11" spans="1:22" ht="20.149999999999999" customHeight="1" thickBot="1" x14ac:dyDescent="0.4">
      <c r="A11" s="10" t="str">
        <f>IF(ISBLANK('2022 Raw Worksheet'!A11)=TRUE,"",'2022 Raw Worksheet'!A11)</f>
        <v>Carolyn Spivak</v>
      </c>
      <c r="B11" s="9" t="str">
        <f>'1'!$J11</f>
        <v xml:space="preserve"> </v>
      </c>
      <c r="C11" s="9" t="str">
        <f>'2'!$J11</f>
        <v xml:space="preserve"> </v>
      </c>
      <c r="D11" s="9" t="str">
        <f>'3'!$J11</f>
        <v xml:space="preserve"> </v>
      </c>
      <c r="E11" s="9" t="str">
        <f>'4'!$J11</f>
        <v xml:space="preserve"> </v>
      </c>
      <c r="F11" s="8" t="str">
        <f>'5'!$J11</f>
        <v xml:space="preserve"> </v>
      </c>
      <c r="G11" s="9" t="str">
        <f>'6'!$J11</f>
        <v xml:space="preserve"> </v>
      </c>
      <c r="H11" s="9" t="str">
        <f>'7'!$J11</f>
        <v xml:space="preserve"> </v>
      </c>
      <c r="I11" s="9" t="str">
        <f>'8'!$J11</f>
        <v xml:space="preserve"> </v>
      </c>
      <c r="J11" s="9" t="str">
        <f>'9'!$J11</f>
        <v xml:space="preserve"> </v>
      </c>
      <c r="K11" s="8" t="str">
        <f>'10'!$J11</f>
        <v xml:space="preserve"> </v>
      </c>
      <c r="L11" s="12" t="str">
        <f t="shared" ref="L11" si="6">IF(COUNT(B11:K11)&gt;0,COUNT(B11:K11)*$L$4,"")</f>
        <v/>
      </c>
      <c r="M11" s="51">
        <f t="shared" si="3"/>
        <v>0</v>
      </c>
      <c r="N11" s="51">
        <f t="shared" si="0"/>
        <v>0</v>
      </c>
      <c r="O11" s="51">
        <f t="shared" si="0"/>
        <v>0</v>
      </c>
      <c r="P11" s="51">
        <f t="shared" si="0"/>
        <v>0</v>
      </c>
      <c r="Q11" s="51">
        <f t="shared" si="0"/>
        <v>0</v>
      </c>
      <c r="R11" s="51">
        <f t="shared" si="0"/>
        <v>0</v>
      </c>
      <c r="S11" s="51">
        <f t="shared" si="0"/>
        <v>0</v>
      </c>
      <c r="T11" s="51">
        <f t="shared" si="0"/>
        <v>0</v>
      </c>
      <c r="U11" s="12" t="str">
        <f t="shared" si="4"/>
        <v/>
      </c>
      <c r="V11" s="49" t="str">
        <f t="shared" si="1"/>
        <v/>
      </c>
    </row>
    <row r="12" spans="1:22" ht="20.149999999999999" customHeight="1" thickBot="1" x14ac:dyDescent="0.4">
      <c r="A12" s="10" t="str">
        <f>IF(ISBLANK('2022 Raw Worksheet'!A12)=TRUE,"",'2022 Raw Worksheet'!A12)</f>
        <v>Chris Askin</v>
      </c>
      <c r="B12" s="9">
        <f>'1'!$J12</f>
        <v>8</v>
      </c>
      <c r="C12" s="9" t="str">
        <f>'2'!$J12</f>
        <v xml:space="preserve"> </v>
      </c>
      <c r="D12" s="9" t="str">
        <f>'3'!$J12</f>
        <v xml:space="preserve"> </v>
      </c>
      <c r="E12" s="9" t="str">
        <f>'4'!$J12</f>
        <v xml:space="preserve"> </v>
      </c>
      <c r="F12" s="8" t="str">
        <f>'5'!$J12</f>
        <v xml:space="preserve"> </v>
      </c>
      <c r="G12" s="9" t="str">
        <f>'6'!$J12</f>
        <v xml:space="preserve"> </v>
      </c>
      <c r="H12" s="9" t="str">
        <f>'7'!$J12</f>
        <v xml:space="preserve"> </v>
      </c>
      <c r="I12" s="9" t="str">
        <f>'8'!$J12</f>
        <v xml:space="preserve"> </v>
      </c>
      <c r="J12" s="9" t="str">
        <f>'9'!$J12</f>
        <v xml:space="preserve"> </v>
      </c>
      <c r="K12" s="8" t="str">
        <f>'10'!$J12</f>
        <v xml:space="preserve"> </v>
      </c>
      <c r="L12" s="12">
        <f t="shared" ref="L12" si="7">IF(COUNT(B12:K12)&gt;0,COUNT(B12:K12)*$L$4,"")</f>
        <v>1</v>
      </c>
      <c r="M12" s="51">
        <f t="shared" si="3"/>
        <v>8</v>
      </c>
      <c r="N12" s="51">
        <f t="shared" si="0"/>
        <v>0</v>
      </c>
      <c r="O12" s="51">
        <f t="shared" si="0"/>
        <v>0</v>
      </c>
      <c r="P12" s="51">
        <f t="shared" si="0"/>
        <v>0</v>
      </c>
      <c r="Q12" s="51">
        <f t="shared" si="0"/>
        <v>0</v>
      </c>
      <c r="R12" s="51">
        <f t="shared" si="0"/>
        <v>0</v>
      </c>
      <c r="S12" s="51">
        <f t="shared" si="0"/>
        <v>0</v>
      </c>
      <c r="T12" s="51">
        <f t="shared" si="0"/>
        <v>0</v>
      </c>
      <c r="U12" s="12">
        <f t="shared" si="4"/>
        <v>9</v>
      </c>
      <c r="V12" s="49">
        <f>IF(COUNT(B12:K12)&gt;0,IF(U12&gt;0,_xlfn.RANK.EQ(U12,$U$5:$U$61,0),0),"")</f>
        <v>2</v>
      </c>
    </row>
    <row r="13" spans="1:22" ht="20.149999999999999" customHeight="1" thickBot="1" x14ac:dyDescent="0.4">
      <c r="A13" s="10" t="s">
        <v>126</v>
      </c>
      <c r="B13" s="9">
        <f>'1'!$J13</f>
        <v>7</v>
      </c>
      <c r="C13" s="9" t="str">
        <f>'2'!$J13</f>
        <v xml:space="preserve"> </v>
      </c>
      <c r="D13" s="9" t="str">
        <f>'3'!$J13</f>
        <v xml:space="preserve"> </v>
      </c>
      <c r="E13" s="9" t="str">
        <f>'4'!$J13</f>
        <v xml:space="preserve"> </v>
      </c>
      <c r="F13" s="8" t="str">
        <f>'5'!$J13</f>
        <v xml:space="preserve"> </v>
      </c>
      <c r="G13" s="9" t="str">
        <f>'6'!$J13</f>
        <v xml:space="preserve"> </v>
      </c>
      <c r="H13" s="9" t="str">
        <f>'7'!$J13</f>
        <v xml:space="preserve"> </v>
      </c>
      <c r="I13" s="9" t="str">
        <f>'8'!$J13</f>
        <v xml:space="preserve"> </v>
      </c>
      <c r="J13" s="9" t="str">
        <f>'9'!$J13</f>
        <v xml:space="preserve"> </v>
      </c>
      <c r="K13" s="8" t="str">
        <f>'10'!$J13</f>
        <v xml:space="preserve"> </v>
      </c>
      <c r="L13" s="12">
        <f t="shared" ref="L13" si="8">IF(COUNT(B13:K13)&gt;0,COUNT(B13:K13)*$L$4,"")</f>
        <v>1</v>
      </c>
      <c r="M13" s="51">
        <f t="shared" si="3"/>
        <v>7</v>
      </c>
      <c r="N13" s="51">
        <f t="shared" si="3"/>
        <v>0</v>
      </c>
      <c r="O13" s="51">
        <f t="shared" si="3"/>
        <v>0</v>
      </c>
      <c r="P13" s="51">
        <f t="shared" si="3"/>
        <v>0</v>
      </c>
      <c r="Q13" s="51">
        <f t="shared" si="3"/>
        <v>0</v>
      </c>
      <c r="R13" s="51">
        <f t="shared" si="3"/>
        <v>0</v>
      </c>
      <c r="S13" s="51">
        <f t="shared" si="3"/>
        <v>0</v>
      </c>
      <c r="T13" s="51">
        <f t="shared" si="3"/>
        <v>0</v>
      </c>
      <c r="U13" s="12">
        <f t="shared" ref="U13" si="9">IF(COUNT(B13:K13)&gt;0,SUM(L13:Q13),"")</f>
        <v>8</v>
      </c>
      <c r="V13" s="49">
        <f>IF(COUNT(B13:K13)&gt;0,IF(U13&gt;0,_xlfn.RANK.EQ(U13,$U$5:$U$61,0),0),"")</f>
        <v>3</v>
      </c>
    </row>
    <row r="14" spans="1:22" ht="20.149999999999999" customHeight="1" thickBot="1" x14ac:dyDescent="0.4">
      <c r="A14" s="10" t="str">
        <f>IF(ISBLANK('2022 Raw Worksheet'!A14)=TRUE,"",'2022 Raw Worksheet'!A14)</f>
        <v>Corey McFadden</v>
      </c>
      <c r="B14" s="9" t="str">
        <f>'1'!$J14</f>
        <v xml:space="preserve"> </v>
      </c>
      <c r="C14" s="9" t="str">
        <f>'2'!$J14</f>
        <v xml:space="preserve"> </v>
      </c>
      <c r="D14" s="9" t="str">
        <f>'3'!$J14</f>
        <v xml:space="preserve"> </v>
      </c>
      <c r="E14" s="9" t="str">
        <f>'4'!$J14</f>
        <v xml:space="preserve"> </v>
      </c>
      <c r="F14" s="8" t="str">
        <f>'5'!$J14</f>
        <v xml:space="preserve"> </v>
      </c>
      <c r="G14" s="9" t="str">
        <f>'6'!$J14</f>
        <v xml:space="preserve"> </v>
      </c>
      <c r="H14" s="9" t="str">
        <f>'7'!$J14</f>
        <v xml:space="preserve"> </v>
      </c>
      <c r="I14" s="9" t="str">
        <f>'8'!$J14</f>
        <v xml:space="preserve"> </v>
      </c>
      <c r="J14" s="9" t="str">
        <f>'9'!$J14</f>
        <v xml:space="preserve"> </v>
      </c>
      <c r="K14" s="8" t="str">
        <f>'10'!$J14</f>
        <v xml:space="preserve"> </v>
      </c>
      <c r="L14" s="12" t="str">
        <f t="shared" ref="L14" si="10">IF(COUNT(B14:K14)&gt;0,COUNT(B14:K14)*$L$4,"")</f>
        <v/>
      </c>
      <c r="M14" s="51">
        <f t="shared" si="3"/>
        <v>0</v>
      </c>
      <c r="N14" s="51">
        <f t="shared" si="0"/>
        <v>0</v>
      </c>
      <c r="O14" s="51">
        <f t="shared" si="0"/>
        <v>0</v>
      </c>
      <c r="P14" s="51">
        <f t="shared" si="0"/>
        <v>0</v>
      </c>
      <c r="Q14" s="51">
        <f t="shared" si="0"/>
        <v>0</v>
      </c>
      <c r="R14" s="51">
        <f t="shared" si="0"/>
        <v>0</v>
      </c>
      <c r="S14" s="51">
        <f t="shared" si="0"/>
        <v>0</v>
      </c>
      <c r="T14" s="51">
        <f t="shared" si="0"/>
        <v>0</v>
      </c>
      <c r="U14" s="12" t="str">
        <f t="shared" si="4"/>
        <v/>
      </c>
      <c r="V14" s="49" t="str">
        <f t="shared" si="1"/>
        <v/>
      </c>
    </row>
    <row r="15" spans="1:22" ht="20.149999999999999" customHeight="1" thickBot="1" x14ac:dyDescent="0.4">
      <c r="A15" s="10" t="str">
        <f>IF(ISBLANK('2022 Raw Worksheet'!A15)=TRUE,"",'2022 Raw Worksheet'!A15)</f>
        <v>Daniel Hillman</v>
      </c>
      <c r="B15" s="9" t="str">
        <f>'1'!$J15</f>
        <v xml:space="preserve"> </v>
      </c>
      <c r="C15" s="9" t="str">
        <f>'2'!$J15</f>
        <v xml:space="preserve"> </v>
      </c>
      <c r="D15" s="9" t="str">
        <f>'3'!$J15</f>
        <v xml:space="preserve"> </v>
      </c>
      <c r="E15" s="9" t="str">
        <f>'4'!$J15</f>
        <v xml:space="preserve"> </v>
      </c>
      <c r="F15" s="8" t="str">
        <f>'5'!$J15</f>
        <v xml:space="preserve"> </v>
      </c>
      <c r="G15" s="9" t="str">
        <f>'6'!$J15</f>
        <v xml:space="preserve"> </v>
      </c>
      <c r="H15" s="9" t="str">
        <f>'7'!$J15</f>
        <v xml:space="preserve"> </v>
      </c>
      <c r="I15" s="9" t="str">
        <f>'8'!$J15</f>
        <v xml:space="preserve"> </v>
      </c>
      <c r="J15" s="9" t="str">
        <f>'9'!$J15</f>
        <v xml:space="preserve"> </v>
      </c>
      <c r="K15" s="8" t="str">
        <f>'10'!$J15</f>
        <v xml:space="preserve"> </v>
      </c>
      <c r="L15" s="12" t="str">
        <f t="shared" si="5"/>
        <v/>
      </c>
      <c r="M15" s="51">
        <f t="shared" si="3"/>
        <v>0</v>
      </c>
      <c r="N15" s="51">
        <f t="shared" si="0"/>
        <v>0</v>
      </c>
      <c r="O15" s="51">
        <f t="shared" si="0"/>
        <v>0</v>
      </c>
      <c r="P15" s="51">
        <f t="shared" si="0"/>
        <v>0</v>
      </c>
      <c r="Q15" s="51">
        <f t="shared" si="0"/>
        <v>0</v>
      </c>
      <c r="R15" s="51">
        <f t="shared" si="0"/>
        <v>0</v>
      </c>
      <c r="S15" s="51">
        <f t="shared" si="0"/>
        <v>0</v>
      </c>
      <c r="T15" s="51">
        <f t="shared" si="0"/>
        <v>0</v>
      </c>
      <c r="U15" s="12" t="str">
        <f t="shared" si="4"/>
        <v/>
      </c>
      <c r="V15" s="49" t="str">
        <f t="shared" si="1"/>
        <v/>
      </c>
    </row>
    <row r="16" spans="1:22" ht="20.149999999999999" customHeight="1" thickBot="1" x14ac:dyDescent="0.4">
      <c r="A16" s="10" t="str">
        <f>IF(ISBLANK('2022 Raw Worksheet'!A16)=TRUE,"",'2022 Raw Worksheet'!A16)</f>
        <v>Daniel Ruble</v>
      </c>
      <c r="B16" s="9" t="str">
        <f>'1'!$J16</f>
        <v xml:space="preserve"> </v>
      </c>
      <c r="C16" s="9" t="str">
        <f>'2'!$J16</f>
        <v xml:space="preserve"> </v>
      </c>
      <c r="D16" s="9" t="str">
        <f>'3'!$J16</f>
        <v xml:space="preserve"> </v>
      </c>
      <c r="E16" s="9" t="str">
        <f>'4'!$J16</f>
        <v xml:space="preserve"> </v>
      </c>
      <c r="F16" s="8" t="str">
        <f>'5'!$J16</f>
        <v xml:space="preserve"> </v>
      </c>
      <c r="G16" s="9" t="str">
        <f>'6'!$J16</f>
        <v xml:space="preserve"> </v>
      </c>
      <c r="H16" s="9" t="str">
        <f>'7'!$J16</f>
        <v xml:space="preserve"> </v>
      </c>
      <c r="I16" s="9" t="str">
        <f>'8'!$J16</f>
        <v xml:space="preserve"> </v>
      </c>
      <c r="J16" s="9" t="str">
        <f>'9'!$J16</f>
        <v xml:space="preserve"> </v>
      </c>
      <c r="K16" s="8" t="str">
        <f>'10'!$J16</f>
        <v xml:space="preserve"> </v>
      </c>
      <c r="L16" s="12" t="str">
        <f t="shared" si="5"/>
        <v/>
      </c>
      <c r="M16" s="51">
        <f t="shared" si="3"/>
        <v>0</v>
      </c>
      <c r="N16" s="51">
        <f t="shared" si="0"/>
        <v>0</v>
      </c>
      <c r="O16" s="51">
        <f t="shared" si="0"/>
        <v>0</v>
      </c>
      <c r="P16" s="51">
        <f t="shared" si="0"/>
        <v>0</v>
      </c>
      <c r="Q16" s="51">
        <f t="shared" si="0"/>
        <v>0</v>
      </c>
      <c r="R16" s="51">
        <f t="shared" si="0"/>
        <v>0</v>
      </c>
      <c r="S16" s="51">
        <f t="shared" si="0"/>
        <v>0</v>
      </c>
      <c r="T16" s="51">
        <f t="shared" si="0"/>
        <v>0</v>
      </c>
      <c r="U16" s="12" t="str">
        <f t="shared" si="4"/>
        <v/>
      </c>
      <c r="V16" s="49" t="str">
        <f t="shared" si="1"/>
        <v/>
      </c>
    </row>
    <row r="17" spans="1:22" ht="20.149999999999999" customHeight="1" thickBot="1" x14ac:dyDescent="0.4">
      <c r="A17" s="10" t="str">
        <f>IF(ISBLANK('2022 Raw Worksheet'!A17)=TRUE,"",'2022 Raw Worksheet'!A17)</f>
        <v>Dave Yocom</v>
      </c>
      <c r="B17" s="9" t="str">
        <f>'1'!$J17</f>
        <v xml:space="preserve"> </v>
      </c>
      <c r="C17" s="9" t="str">
        <f>'2'!$J17</f>
        <v xml:space="preserve"> </v>
      </c>
      <c r="D17" s="9" t="str">
        <f>'3'!$J17</f>
        <v xml:space="preserve"> </v>
      </c>
      <c r="E17" s="9" t="str">
        <f>'4'!$J17</f>
        <v xml:space="preserve"> </v>
      </c>
      <c r="F17" s="8" t="str">
        <f>'5'!$J17</f>
        <v xml:space="preserve"> </v>
      </c>
      <c r="G17" s="9" t="str">
        <f>'6'!$J17</f>
        <v xml:space="preserve"> </v>
      </c>
      <c r="H17" s="9" t="str">
        <f>'7'!$J17</f>
        <v xml:space="preserve"> </v>
      </c>
      <c r="I17" s="9" t="str">
        <f>'8'!$J17</f>
        <v xml:space="preserve"> </v>
      </c>
      <c r="J17" s="9" t="str">
        <f>'9'!$J17</f>
        <v xml:space="preserve"> </v>
      </c>
      <c r="K17" s="8" t="str">
        <f>'10'!$J17</f>
        <v xml:space="preserve"> </v>
      </c>
      <c r="L17" s="12" t="str">
        <f t="shared" si="5"/>
        <v/>
      </c>
      <c r="M17" s="51">
        <f t="shared" si="3"/>
        <v>0</v>
      </c>
      <c r="N17" s="51">
        <f t="shared" si="0"/>
        <v>0</v>
      </c>
      <c r="O17" s="51">
        <f t="shared" si="0"/>
        <v>0</v>
      </c>
      <c r="P17" s="51">
        <f t="shared" si="0"/>
        <v>0</v>
      </c>
      <c r="Q17" s="51">
        <f t="shared" si="0"/>
        <v>0</v>
      </c>
      <c r="R17" s="51">
        <f t="shared" si="0"/>
        <v>0</v>
      </c>
      <c r="S17" s="51">
        <f t="shared" si="0"/>
        <v>0</v>
      </c>
      <c r="T17" s="51">
        <f t="shared" si="0"/>
        <v>0</v>
      </c>
      <c r="U17" s="12" t="str">
        <f t="shared" si="4"/>
        <v/>
      </c>
      <c r="V17" s="49" t="str">
        <f t="shared" si="1"/>
        <v/>
      </c>
    </row>
    <row r="18" spans="1:22" ht="19.5" customHeight="1" thickBot="1" x14ac:dyDescent="0.4">
      <c r="A18" s="10" t="str">
        <f>IF(ISBLANK('2022 Raw Worksheet'!A18)=TRUE,"",'2022 Raw Worksheet'!A18)</f>
        <v>Dave Nettleton</v>
      </c>
      <c r="B18" s="9" t="str">
        <f>'1'!$J18</f>
        <v xml:space="preserve"> </v>
      </c>
      <c r="C18" s="9" t="str">
        <f>'2'!$J18</f>
        <v xml:space="preserve"> </v>
      </c>
      <c r="D18" s="9" t="str">
        <f>'3'!$J18</f>
        <v xml:space="preserve"> </v>
      </c>
      <c r="E18" s="9" t="str">
        <f>'4'!$J18</f>
        <v xml:space="preserve"> </v>
      </c>
      <c r="F18" s="8" t="str">
        <f>'5'!$J18</f>
        <v xml:space="preserve"> </v>
      </c>
      <c r="G18" s="9" t="str">
        <f>'6'!$J18</f>
        <v xml:space="preserve"> </v>
      </c>
      <c r="H18" s="9" t="str">
        <f>'7'!$J18</f>
        <v xml:space="preserve"> </v>
      </c>
      <c r="I18" s="9" t="str">
        <f>'8'!$J18</f>
        <v xml:space="preserve"> </v>
      </c>
      <c r="J18" s="9" t="str">
        <f>'9'!$J18</f>
        <v xml:space="preserve"> </v>
      </c>
      <c r="K18" s="8" t="str">
        <f>'10'!$J18</f>
        <v xml:space="preserve"> </v>
      </c>
      <c r="L18" s="12" t="str">
        <f t="shared" ref="L18:L19" si="11">IF(COUNT(B18:K18)&gt;0,COUNT(B18:K18)*$L$4,"")</f>
        <v/>
      </c>
      <c r="M18" s="51">
        <f t="shared" si="3"/>
        <v>0</v>
      </c>
      <c r="N18" s="51">
        <f t="shared" si="0"/>
        <v>0</v>
      </c>
      <c r="O18" s="51">
        <f t="shared" si="0"/>
        <v>0</v>
      </c>
      <c r="P18" s="51">
        <f t="shared" si="0"/>
        <v>0</v>
      </c>
      <c r="Q18" s="51">
        <f t="shared" si="0"/>
        <v>0</v>
      </c>
      <c r="R18" s="51">
        <f t="shared" si="0"/>
        <v>0</v>
      </c>
      <c r="S18" s="51">
        <f t="shared" si="0"/>
        <v>0</v>
      </c>
      <c r="T18" s="51">
        <f t="shared" si="0"/>
        <v>0</v>
      </c>
      <c r="U18" s="12" t="str">
        <f t="shared" si="4"/>
        <v/>
      </c>
      <c r="V18" s="49" t="str">
        <f t="shared" si="1"/>
        <v/>
      </c>
    </row>
    <row r="19" spans="1:22" ht="19.5" customHeight="1" thickBot="1" x14ac:dyDescent="0.4">
      <c r="A19" s="10" t="str">
        <f>IF(ISBLANK('2022 Raw Worksheet'!A19)=TRUE,"",'2022 Raw Worksheet'!A19)</f>
        <v>David Cincera</v>
      </c>
      <c r="B19" s="9" t="str">
        <f>'1'!$J19</f>
        <v xml:space="preserve"> </v>
      </c>
      <c r="C19" s="9" t="str">
        <f>'2'!$J19</f>
        <v xml:space="preserve"> </v>
      </c>
      <c r="D19" s="9" t="str">
        <f>'3'!$J19</f>
        <v xml:space="preserve"> </v>
      </c>
      <c r="E19" s="9" t="str">
        <f>'4'!$J19</f>
        <v xml:space="preserve"> </v>
      </c>
      <c r="F19" s="8" t="str">
        <f>'5'!$J19</f>
        <v xml:space="preserve"> </v>
      </c>
      <c r="G19" s="9" t="str">
        <f>'6'!$J19</f>
        <v xml:space="preserve"> </v>
      </c>
      <c r="H19" s="9" t="str">
        <f>'7'!$J19</f>
        <v xml:space="preserve"> </v>
      </c>
      <c r="I19" s="9" t="str">
        <f>'8'!$J19</f>
        <v xml:space="preserve"> </v>
      </c>
      <c r="J19" s="9" t="str">
        <f>'9'!$J19</f>
        <v xml:space="preserve"> </v>
      </c>
      <c r="K19" s="8" t="str">
        <f>'10'!$J19</f>
        <v xml:space="preserve"> </v>
      </c>
      <c r="L19" s="12" t="str">
        <f t="shared" si="11"/>
        <v/>
      </c>
      <c r="M19" s="51">
        <f t="shared" si="3"/>
        <v>0</v>
      </c>
      <c r="N19" s="51">
        <f t="shared" si="0"/>
        <v>0</v>
      </c>
      <c r="O19" s="51">
        <f t="shared" si="0"/>
        <v>0</v>
      </c>
      <c r="P19" s="51">
        <f t="shared" si="0"/>
        <v>0</v>
      </c>
      <c r="Q19" s="51">
        <f t="shared" si="0"/>
        <v>0</v>
      </c>
      <c r="R19" s="51">
        <f t="shared" si="0"/>
        <v>0</v>
      </c>
      <c r="S19" s="51">
        <f t="shared" si="0"/>
        <v>0</v>
      </c>
      <c r="T19" s="51">
        <f t="shared" si="0"/>
        <v>0</v>
      </c>
      <c r="U19" s="12" t="str">
        <f t="shared" si="4"/>
        <v/>
      </c>
      <c r="V19" s="49" t="str">
        <f t="shared" si="1"/>
        <v/>
      </c>
    </row>
    <row r="20" spans="1:22" ht="19.5" customHeight="1" thickBot="1" x14ac:dyDescent="0.4">
      <c r="A20" s="10" t="str">
        <f>IF(ISBLANK('2022 Raw Worksheet'!A20)=TRUE,"",'2022 Raw Worksheet'!A20)</f>
        <v>Dennis Murphy</v>
      </c>
      <c r="B20" s="9" t="str">
        <f>'1'!$J20</f>
        <v xml:space="preserve"> </v>
      </c>
      <c r="C20" s="9" t="str">
        <f>'2'!$J20</f>
        <v xml:space="preserve"> </v>
      </c>
      <c r="D20" s="9" t="str">
        <f>'3'!$J20</f>
        <v xml:space="preserve"> </v>
      </c>
      <c r="E20" s="9" t="str">
        <f>'4'!$J20</f>
        <v xml:space="preserve"> </v>
      </c>
      <c r="F20" s="8" t="str">
        <f>'5'!$J20</f>
        <v xml:space="preserve"> </v>
      </c>
      <c r="G20" s="9" t="str">
        <f>'6'!$J20</f>
        <v xml:space="preserve"> </v>
      </c>
      <c r="H20" s="9" t="str">
        <f>'7'!$J20</f>
        <v xml:space="preserve"> </v>
      </c>
      <c r="I20" s="9" t="str">
        <f>'8'!$J20</f>
        <v xml:space="preserve"> </v>
      </c>
      <c r="J20" s="9" t="str">
        <f>'9'!$J20</f>
        <v xml:space="preserve"> </v>
      </c>
      <c r="K20" s="8" t="str">
        <f>'10'!$J20</f>
        <v xml:space="preserve"> </v>
      </c>
      <c r="L20" s="12" t="str">
        <f t="shared" si="5"/>
        <v/>
      </c>
      <c r="M20" s="51">
        <f t="shared" si="3"/>
        <v>0</v>
      </c>
      <c r="N20" s="51">
        <f t="shared" si="0"/>
        <v>0</v>
      </c>
      <c r="O20" s="51">
        <f t="shared" si="0"/>
        <v>0</v>
      </c>
      <c r="P20" s="51">
        <f t="shared" si="0"/>
        <v>0</v>
      </c>
      <c r="Q20" s="51">
        <f t="shared" si="0"/>
        <v>0</v>
      </c>
      <c r="R20" s="51">
        <f t="shared" si="0"/>
        <v>0</v>
      </c>
      <c r="S20" s="51">
        <f t="shared" si="0"/>
        <v>0</v>
      </c>
      <c r="T20" s="51">
        <f t="shared" si="0"/>
        <v>0</v>
      </c>
      <c r="U20" s="12" t="str">
        <f t="shared" si="4"/>
        <v/>
      </c>
      <c r="V20" s="49" t="str">
        <f t="shared" si="1"/>
        <v/>
      </c>
    </row>
    <row r="21" spans="1:22" ht="20.149999999999999" customHeight="1" thickBot="1" x14ac:dyDescent="0.4">
      <c r="A21" s="10" t="str">
        <f>IF(ISBLANK('2022 Raw Worksheet'!A21)=TRUE,"",'2022 Raw Worksheet'!A21)</f>
        <v>Don Eichelberger</v>
      </c>
      <c r="B21" s="9" t="str">
        <f>'1'!$J21</f>
        <v xml:space="preserve"> </v>
      </c>
      <c r="C21" s="9" t="str">
        <f>'2'!$J21</f>
        <v xml:space="preserve"> </v>
      </c>
      <c r="D21" s="9" t="str">
        <f>'3'!$J21</f>
        <v xml:space="preserve"> </v>
      </c>
      <c r="E21" s="9" t="str">
        <f>'4'!$J21</f>
        <v xml:space="preserve"> </v>
      </c>
      <c r="F21" s="8" t="str">
        <f>'5'!$J21</f>
        <v xml:space="preserve"> </v>
      </c>
      <c r="G21" s="9" t="str">
        <f>'6'!$J21</f>
        <v xml:space="preserve"> </v>
      </c>
      <c r="H21" s="9" t="str">
        <f>'7'!$J21</f>
        <v xml:space="preserve"> </v>
      </c>
      <c r="I21" s="9" t="str">
        <f>'8'!$J21</f>
        <v xml:space="preserve"> </v>
      </c>
      <c r="J21" s="9" t="str">
        <f>'9'!$J21</f>
        <v xml:space="preserve"> </v>
      </c>
      <c r="K21" s="8" t="str">
        <f>'10'!$J21</f>
        <v xml:space="preserve"> </v>
      </c>
      <c r="L21" s="12" t="str">
        <f t="shared" ref="L21:L22" si="12">IF(COUNT(B21:K21)&gt;0,COUNT(B21:K21)*$L$4,"")</f>
        <v/>
      </c>
      <c r="M21" s="51">
        <f t="shared" si="3"/>
        <v>0</v>
      </c>
      <c r="N21" s="51">
        <f t="shared" si="0"/>
        <v>0</v>
      </c>
      <c r="O21" s="51">
        <f t="shared" si="0"/>
        <v>0</v>
      </c>
      <c r="P21" s="51">
        <f t="shared" si="0"/>
        <v>0</v>
      </c>
      <c r="Q21" s="51">
        <f t="shared" si="0"/>
        <v>0</v>
      </c>
      <c r="R21" s="51">
        <f t="shared" si="0"/>
        <v>0</v>
      </c>
      <c r="S21" s="51">
        <f t="shared" si="0"/>
        <v>0</v>
      </c>
      <c r="T21" s="51">
        <f t="shared" si="0"/>
        <v>0</v>
      </c>
      <c r="U21" s="12" t="str">
        <f t="shared" si="4"/>
        <v/>
      </c>
      <c r="V21" s="49" t="str">
        <f t="shared" si="1"/>
        <v/>
      </c>
    </row>
    <row r="22" spans="1:22" ht="20.149999999999999" customHeight="1" thickBot="1" x14ac:dyDescent="0.4">
      <c r="A22" s="10" t="str">
        <f>IF(ISBLANK('2022 Raw Worksheet'!A22)=TRUE,"",'2022 Raw Worksheet'!A22)</f>
        <v>Eric Kaufmann</v>
      </c>
      <c r="B22" s="9" t="str">
        <f>'1'!$J22</f>
        <v xml:space="preserve"> </v>
      </c>
      <c r="C22" s="9" t="str">
        <f>'2'!$J22</f>
        <v xml:space="preserve"> </v>
      </c>
      <c r="D22" s="9" t="str">
        <f>'3'!$J22</f>
        <v xml:space="preserve"> </v>
      </c>
      <c r="E22" s="9" t="str">
        <f>'4'!$J22</f>
        <v xml:space="preserve"> </v>
      </c>
      <c r="F22" s="8" t="str">
        <f>'5'!$J22</f>
        <v xml:space="preserve"> </v>
      </c>
      <c r="G22" s="9" t="str">
        <f>'6'!$J22</f>
        <v xml:space="preserve"> </v>
      </c>
      <c r="H22" s="9" t="str">
        <f>'7'!$J22</f>
        <v xml:space="preserve"> </v>
      </c>
      <c r="I22" s="9" t="str">
        <f>'8'!$J22</f>
        <v xml:space="preserve"> </v>
      </c>
      <c r="J22" s="9" t="str">
        <f>'9'!$J22</f>
        <v xml:space="preserve"> </v>
      </c>
      <c r="K22" s="8" t="str">
        <f>'10'!$J22</f>
        <v xml:space="preserve"> </v>
      </c>
      <c r="L22" s="12" t="str">
        <f t="shared" si="12"/>
        <v/>
      </c>
      <c r="M22" s="51">
        <f t="shared" ref="M22:Q35" si="13">IF(COUNT($B22:$K22)&gt;M$4-1,LARGE($B22:$K22,M$4),0)</f>
        <v>0</v>
      </c>
      <c r="N22" s="51">
        <f t="shared" si="13"/>
        <v>0</v>
      </c>
      <c r="O22" s="51">
        <f t="shared" si="13"/>
        <v>0</v>
      </c>
      <c r="P22" s="51">
        <f t="shared" si="13"/>
        <v>0</v>
      </c>
      <c r="Q22" s="51">
        <f t="shared" si="13"/>
        <v>0</v>
      </c>
      <c r="R22" s="51">
        <f t="shared" si="0"/>
        <v>0</v>
      </c>
      <c r="S22" s="51">
        <f t="shared" si="0"/>
        <v>0</v>
      </c>
      <c r="T22" s="51">
        <f t="shared" si="0"/>
        <v>0</v>
      </c>
      <c r="U22" s="12" t="str">
        <f t="shared" si="4"/>
        <v/>
      </c>
      <c r="V22" s="49" t="str">
        <f t="shared" si="1"/>
        <v/>
      </c>
    </row>
    <row r="23" spans="1:22" ht="20.149999999999999" customHeight="1" thickBot="1" x14ac:dyDescent="0.4">
      <c r="A23" s="10" t="str">
        <f>IF(ISBLANK('2022 Raw Worksheet'!A23)=TRUE,"",'2022 Raw Worksheet'!A23)</f>
        <v>Eric Valencia</v>
      </c>
      <c r="B23" s="9" t="str">
        <f>'1'!$J23</f>
        <v xml:space="preserve"> </v>
      </c>
      <c r="C23" s="9" t="str">
        <f>'2'!$J23</f>
        <v xml:space="preserve"> </v>
      </c>
      <c r="D23" s="9" t="str">
        <f>'3'!$J23</f>
        <v xml:space="preserve"> </v>
      </c>
      <c r="E23" s="9" t="str">
        <f>'4'!$J23</f>
        <v xml:space="preserve"> </v>
      </c>
      <c r="F23" s="8" t="str">
        <f>'5'!$J23</f>
        <v xml:space="preserve"> </v>
      </c>
      <c r="G23" s="9" t="str">
        <f>'6'!$J23</f>
        <v xml:space="preserve"> </v>
      </c>
      <c r="H23" s="9" t="str">
        <f>'7'!$J23</f>
        <v xml:space="preserve"> </v>
      </c>
      <c r="I23" s="9" t="str">
        <f>'8'!$J23</f>
        <v xml:space="preserve"> </v>
      </c>
      <c r="J23" s="9" t="str">
        <f>'9'!$J23</f>
        <v xml:space="preserve"> </v>
      </c>
      <c r="K23" s="8" t="str">
        <f>'10'!$J23</f>
        <v xml:space="preserve"> </v>
      </c>
      <c r="L23" s="12" t="str">
        <f t="shared" ref="L23" si="14">IF(COUNT(B23:K23)&gt;0,COUNT(B23:K23)*$L$4,"")</f>
        <v/>
      </c>
      <c r="M23" s="51">
        <f t="shared" si="13"/>
        <v>0</v>
      </c>
      <c r="N23" s="51">
        <f t="shared" si="13"/>
        <v>0</v>
      </c>
      <c r="O23" s="51">
        <f t="shared" si="13"/>
        <v>0</v>
      </c>
      <c r="P23" s="51">
        <f t="shared" si="13"/>
        <v>0</v>
      </c>
      <c r="Q23" s="51">
        <f t="shared" si="13"/>
        <v>0</v>
      </c>
      <c r="R23" s="51">
        <f t="shared" si="0"/>
        <v>0</v>
      </c>
      <c r="S23" s="51">
        <f t="shared" si="0"/>
        <v>0</v>
      </c>
      <c r="T23" s="51">
        <f t="shared" si="0"/>
        <v>0</v>
      </c>
      <c r="U23" s="12" t="str">
        <f t="shared" si="4"/>
        <v/>
      </c>
      <c r="V23" s="49" t="str">
        <f t="shared" si="1"/>
        <v/>
      </c>
    </row>
    <row r="24" spans="1:22" ht="20.149999999999999" customHeight="1" thickBot="1" x14ac:dyDescent="0.4">
      <c r="A24" s="10" t="str">
        <f>IF(ISBLANK('2022 Raw Worksheet'!A24)=TRUE,"",'2022 Raw Worksheet'!A24)</f>
        <v>Erica Burkit</v>
      </c>
      <c r="B24" s="9" t="str">
        <f>'1'!$J24</f>
        <v xml:space="preserve"> </v>
      </c>
      <c r="C24" s="9" t="str">
        <f>'2'!$J24</f>
        <v xml:space="preserve"> </v>
      </c>
      <c r="D24" s="9" t="str">
        <f>'3'!$J24</f>
        <v xml:space="preserve"> </v>
      </c>
      <c r="E24" s="9" t="str">
        <f>'4'!$J24</f>
        <v xml:space="preserve"> </v>
      </c>
      <c r="F24" s="8" t="str">
        <f>'5'!$J24</f>
        <v xml:space="preserve"> </v>
      </c>
      <c r="G24" s="9" t="str">
        <f>'6'!$J24</f>
        <v xml:space="preserve"> </v>
      </c>
      <c r="H24" s="9" t="str">
        <f>'7'!$J24</f>
        <v xml:space="preserve"> </v>
      </c>
      <c r="I24" s="9" t="str">
        <f>'8'!$J24</f>
        <v xml:space="preserve"> </v>
      </c>
      <c r="J24" s="9" t="str">
        <f>'9'!$J24</f>
        <v xml:space="preserve"> </v>
      </c>
      <c r="K24" s="8" t="str">
        <f>'10'!$J24</f>
        <v xml:space="preserve"> </v>
      </c>
      <c r="L24" s="12" t="str">
        <f t="shared" si="5"/>
        <v/>
      </c>
      <c r="M24" s="51">
        <f t="shared" si="13"/>
        <v>0</v>
      </c>
      <c r="N24" s="51">
        <f t="shared" si="13"/>
        <v>0</v>
      </c>
      <c r="O24" s="51">
        <f t="shared" si="13"/>
        <v>0</v>
      </c>
      <c r="P24" s="51">
        <f t="shared" si="13"/>
        <v>0</v>
      </c>
      <c r="Q24" s="51">
        <f t="shared" si="13"/>
        <v>0</v>
      </c>
      <c r="R24" s="51">
        <f t="shared" si="0"/>
        <v>0</v>
      </c>
      <c r="S24" s="51">
        <f t="shared" si="0"/>
        <v>0</v>
      </c>
      <c r="T24" s="51">
        <f t="shared" si="0"/>
        <v>0</v>
      </c>
      <c r="U24" s="12" t="str">
        <f t="shared" si="4"/>
        <v/>
      </c>
      <c r="V24" s="49" t="str">
        <f t="shared" si="1"/>
        <v/>
      </c>
    </row>
    <row r="25" spans="1:22" ht="20.149999999999999" customHeight="1" thickBot="1" x14ac:dyDescent="0.4">
      <c r="A25" s="10" t="str">
        <f>IF(ISBLANK('2022 Raw Worksheet'!A25)=TRUE,"",'2022 Raw Worksheet'!A25)</f>
        <v>Geza Korchmaros</v>
      </c>
      <c r="B25" s="9" t="str">
        <f>'1'!$J25</f>
        <v xml:space="preserve"> </v>
      </c>
      <c r="C25" s="9" t="str">
        <f>'2'!$J25</f>
        <v xml:space="preserve"> </v>
      </c>
      <c r="D25" s="9" t="str">
        <f>'3'!$J25</f>
        <v xml:space="preserve"> </v>
      </c>
      <c r="E25" s="9" t="str">
        <f>'4'!$J25</f>
        <v xml:space="preserve"> </v>
      </c>
      <c r="F25" s="8" t="str">
        <f>'5'!$J25</f>
        <v xml:space="preserve"> </v>
      </c>
      <c r="G25" s="9" t="str">
        <f>'6'!$J25</f>
        <v xml:space="preserve"> </v>
      </c>
      <c r="H25" s="9" t="str">
        <f>'7'!$J25</f>
        <v xml:space="preserve"> </v>
      </c>
      <c r="I25" s="9" t="str">
        <f>'8'!$J25</f>
        <v xml:space="preserve"> </v>
      </c>
      <c r="J25" s="9" t="str">
        <f>'9'!$J25</f>
        <v xml:space="preserve"> </v>
      </c>
      <c r="K25" s="8" t="str">
        <f>'10'!$J25</f>
        <v xml:space="preserve"> </v>
      </c>
      <c r="L25" s="12" t="str">
        <f t="shared" si="5"/>
        <v/>
      </c>
      <c r="M25" s="51">
        <f t="shared" si="13"/>
        <v>0</v>
      </c>
      <c r="N25" s="51">
        <f t="shared" si="13"/>
        <v>0</v>
      </c>
      <c r="O25" s="51">
        <f t="shared" si="13"/>
        <v>0</v>
      </c>
      <c r="P25" s="51">
        <f t="shared" si="13"/>
        <v>0</v>
      </c>
      <c r="Q25" s="51">
        <f t="shared" si="13"/>
        <v>0</v>
      </c>
      <c r="R25" s="51">
        <f t="shared" si="0"/>
        <v>0</v>
      </c>
      <c r="S25" s="51">
        <f t="shared" si="0"/>
        <v>0</v>
      </c>
      <c r="T25" s="51">
        <f t="shared" si="0"/>
        <v>0</v>
      </c>
      <c r="U25" s="12" t="str">
        <f t="shared" si="4"/>
        <v/>
      </c>
      <c r="V25" s="49" t="str">
        <f t="shared" si="1"/>
        <v/>
      </c>
    </row>
    <row r="26" spans="1:22" ht="20.149999999999999" customHeight="1" thickBot="1" x14ac:dyDescent="0.4">
      <c r="A26" s="10" t="str">
        <f>IF(ISBLANK('2022 Raw Worksheet'!A26)=TRUE,"",'2022 Raw Worksheet'!A26)</f>
        <v>Jane Finlay</v>
      </c>
      <c r="B26" s="9" t="str">
        <f>'1'!$J26</f>
        <v xml:space="preserve"> </v>
      </c>
      <c r="C26" s="9" t="str">
        <f>'2'!$J26</f>
        <v xml:space="preserve"> </v>
      </c>
      <c r="D26" s="9" t="str">
        <f>'3'!$J26</f>
        <v xml:space="preserve"> </v>
      </c>
      <c r="E26" s="9" t="str">
        <f>'4'!$J26</f>
        <v xml:space="preserve"> </v>
      </c>
      <c r="F26" s="8" t="str">
        <f>'5'!$J26</f>
        <v xml:space="preserve"> </v>
      </c>
      <c r="G26" s="9" t="str">
        <f>'6'!$J26</f>
        <v xml:space="preserve"> </v>
      </c>
      <c r="H26" s="9" t="str">
        <f>'7'!$J26</f>
        <v xml:space="preserve"> </v>
      </c>
      <c r="I26" s="9" t="str">
        <f>'8'!$J26</f>
        <v xml:space="preserve"> </v>
      </c>
      <c r="J26" s="9" t="str">
        <f>'9'!$J26</f>
        <v xml:space="preserve"> </v>
      </c>
      <c r="K26" s="8" t="str">
        <f>'10'!$J26</f>
        <v xml:space="preserve"> </v>
      </c>
      <c r="L26" s="12" t="str">
        <f t="shared" ref="L26" si="15">IF(COUNT(B26:K26)&gt;0,COUNT(B26:K26)*$L$4,"")</f>
        <v/>
      </c>
      <c r="M26" s="51">
        <f t="shared" si="13"/>
        <v>0</v>
      </c>
      <c r="N26" s="51">
        <f t="shared" si="13"/>
        <v>0</v>
      </c>
      <c r="O26" s="51">
        <f t="shared" si="13"/>
        <v>0</v>
      </c>
      <c r="P26" s="51">
        <f t="shared" si="13"/>
        <v>0</v>
      </c>
      <c r="Q26" s="51">
        <f t="shared" si="13"/>
        <v>0</v>
      </c>
      <c r="R26" s="51">
        <f t="shared" si="0"/>
        <v>0</v>
      </c>
      <c r="S26" s="51">
        <f t="shared" si="0"/>
        <v>0</v>
      </c>
      <c r="T26" s="51">
        <f t="shared" si="0"/>
        <v>0</v>
      </c>
      <c r="U26" s="12" t="str">
        <f t="shared" si="4"/>
        <v/>
      </c>
      <c r="V26" s="49" t="str">
        <f t="shared" si="1"/>
        <v/>
      </c>
    </row>
    <row r="27" spans="1:22" ht="20.149999999999999" customHeight="1" thickBot="1" x14ac:dyDescent="0.4">
      <c r="A27" s="10" t="s">
        <v>108</v>
      </c>
      <c r="B27" s="9"/>
      <c r="C27" s="9"/>
      <c r="D27" s="9"/>
      <c r="E27" s="9"/>
      <c r="F27" s="8"/>
      <c r="G27" s="9"/>
      <c r="H27" s="9"/>
      <c r="I27" s="9"/>
      <c r="J27" s="9"/>
      <c r="K27" s="8"/>
      <c r="L27" s="12"/>
      <c r="M27" s="51"/>
      <c r="N27" s="51"/>
      <c r="O27" s="51"/>
      <c r="P27" s="51"/>
      <c r="Q27" s="51"/>
      <c r="R27" s="51">
        <f t="shared" si="0"/>
        <v>0</v>
      </c>
      <c r="S27" s="51">
        <f t="shared" si="0"/>
        <v>0</v>
      </c>
      <c r="T27" s="51">
        <f t="shared" si="0"/>
        <v>0</v>
      </c>
      <c r="U27" s="12" t="str">
        <f t="shared" si="4"/>
        <v/>
      </c>
      <c r="V27" s="49"/>
    </row>
    <row r="28" spans="1:22" ht="20.149999999999999" customHeight="1" thickBot="1" x14ac:dyDescent="0.4">
      <c r="A28" s="10" t="s">
        <v>99</v>
      </c>
      <c r="B28" s="9" t="str">
        <f>'1'!$J28</f>
        <v xml:space="preserve"> </v>
      </c>
      <c r="C28" s="9" t="str">
        <f>'2'!$J28</f>
        <v xml:space="preserve"> </v>
      </c>
      <c r="D28" s="9" t="str">
        <f>'3'!$J28</f>
        <v xml:space="preserve"> </v>
      </c>
      <c r="E28" s="9" t="str">
        <f>'4'!$J28</f>
        <v xml:space="preserve"> </v>
      </c>
      <c r="F28" s="8" t="str">
        <f>'5'!$J28</f>
        <v xml:space="preserve"> </v>
      </c>
      <c r="G28" s="9" t="str">
        <f>'6'!$J28</f>
        <v xml:space="preserve"> </v>
      </c>
      <c r="H28" s="9" t="str">
        <f>'7'!$J28</f>
        <v xml:space="preserve"> </v>
      </c>
      <c r="I28" s="9" t="str">
        <f>'8'!$J28</f>
        <v xml:space="preserve"> </v>
      </c>
      <c r="J28" s="9" t="str">
        <f>'9'!$J28</f>
        <v xml:space="preserve"> </v>
      </c>
      <c r="K28" s="8" t="str">
        <f>'10'!$J28</f>
        <v xml:space="preserve"> </v>
      </c>
      <c r="L28" s="12" t="str">
        <f t="shared" ref="L28:L29" si="16">IF(COUNT(B28:K28)&gt;0,COUNT(B28:K28)*$L$4,"")</f>
        <v/>
      </c>
      <c r="M28" s="51">
        <f t="shared" si="13"/>
        <v>0</v>
      </c>
      <c r="N28" s="51">
        <f t="shared" si="13"/>
        <v>0</v>
      </c>
      <c r="O28" s="51">
        <f t="shared" si="13"/>
        <v>0</v>
      </c>
      <c r="P28" s="51">
        <f t="shared" si="13"/>
        <v>0</v>
      </c>
      <c r="Q28" s="51">
        <f t="shared" si="13"/>
        <v>0</v>
      </c>
      <c r="R28" s="51">
        <f t="shared" si="0"/>
        <v>0</v>
      </c>
      <c r="S28" s="51">
        <f t="shared" si="0"/>
        <v>0</v>
      </c>
      <c r="T28" s="51">
        <f t="shared" si="0"/>
        <v>0</v>
      </c>
      <c r="U28" s="12" t="str">
        <f t="shared" si="4"/>
        <v/>
      </c>
      <c r="V28" s="49" t="str">
        <f t="shared" ref="V28:V29" si="17">IF(COUNT(B28:K28)&gt;0,IF(U28&gt;0,_xlfn.RANK.EQ(U28,$U$5:$U$61,0),0),"")</f>
        <v/>
      </c>
    </row>
    <row r="29" spans="1:22" ht="20.149999999999999" customHeight="1" thickBot="1" x14ac:dyDescent="0.4">
      <c r="A29" s="10" t="s">
        <v>100</v>
      </c>
      <c r="B29" s="9" t="str">
        <f>'1'!$J29</f>
        <v xml:space="preserve"> </v>
      </c>
      <c r="C29" s="9" t="str">
        <f>'2'!$J29</f>
        <v xml:space="preserve"> </v>
      </c>
      <c r="D29" s="9" t="str">
        <f>'3'!$J29</f>
        <v xml:space="preserve"> </v>
      </c>
      <c r="E29" s="9" t="str">
        <f>'4'!$J29</f>
        <v xml:space="preserve"> </v>
      </c>
      <c r="F29" s="8" t="str">
        <f>'5'!$J29</f>
        <v xml:space="preserve"> </v>
      </c>
      <c r="G29" s="9" t="str">
        <f>'6'!$J29</f>
        <v xml:space="preserve"> </v>
      </c>
      <c r="H29" s="9" t="str">
        <f>'7'!$J29</f>
        <v xml:space="preserve"> </v>
      </c>
      <c r="I29" s="9" t="str">
        <f>'8'!$J29</f>
        <v xml:space="preserve"> </v>
      </c>
      <c r="J29" s="9" t="str">
        <f>'9'!$J29</f>
        <v xml:space="preserve"> </v>
      </c>
      <c r="K29" s="8" t="str">
        <f>'10'!$J29</f>
        <v xml:space="preserve"> </v>
      </c>
      <c r="L29" s="12" t="str">
        <f t="shared" si="16"/>
        <v/>
      </c>
      <c r="M29" s="51">
        <f t="shared" si="13"/>
        <v>0</v>
      </c>
      <c r="N29" s="51">
        <f t="shared" si="13"/>
        <v>0</v>
      </c>
      <c r="O29" s="51">
        <f t="shared" si="13"/>
        <v>0</v>
      </c>
      <c r="P29" s="51">
        <f t="shared" si="13"/>
        <v>0</v>
      </c>
      <c r="Q29" s="51">
        <f t="shared" si="13"/>
        <v>0</v>
      </c>
      <c r="R29" s="51">
        <f t="shared" si="0"/>
        <v>0</v>
      </c>
      <c r="S29" s="51">
        <f t="shared" si="0"/>
        <v>0</v>
      </c>
      <c r="T29" s="51">
        <f t="shared" si="0"/>
        <v>0</v>
      </c>
      <c r="U29" s="12" t="str">
        <f t="shared" si="4"/>
        <v/>
      </c>
      <c r="V29" s="49" t="str">
        <f t="shared" si="17"/>
        <v/>
      </c>
    </row>
    <row r="30" spans="1:22" ht="20.149999999999999" customHeight="1" thickBot="1" x14ac:dyDescent="0.4">
      <c r="A30" s="10" t="str">
        <f>IF(ISBLANK('2022 Raw Worksheet'!A30)=TRUE,"",'2022 Raw Worksheet'!A30)</f>
        <v>Joyce Hunt</v>
      </c>
      <c r="B30" s="9" t="str">
        <f>'1'!$J30</f>
        <v xml:space="preserve"> </v>
      </c>
      <c r="C30" s="9" t="str">
        <f>'2'!$J30</f>
        <v xml:space="preserve"> </v>
      </c>
      <c r="D30" s="9" t="str">
        <f>'3'!$J30</f>
        <v xml:space="preserve"> </v>
      </c>
      <c r="E30" s="9" t="str">
        <f>'4'!$J30</f>
        <v xml:space="preserve"> </v>
      </c>
      <c r="F30" s="8" t="str">
        <f>'5'!$J30</f>
        <v xml:space="preserve"> </v>
      </c>
      <c r="G30" s="9" t="str">
        <f>'6'!$J30</f>
        <v xml:space="preserve"> </v>
      </c>
      <c r="H30" s="9" t="str">
        <f>'7'!$J30</f>
        <v xml:space="preserve"> </v>
      </c>
      <c r="I30" s="9" t="str">
        <f>'8'!$J30</f>
        <v xml:space="preserve"> </v>
      </c>
      <c r="J30" s="9" t="str">
        <f>'9'!$J30</f>
        <v xml:space="preserve"> </v>
      </c>
      <c r="K30" s="8" t="str">
        <f>'10'!$J30</f>
        <v xml:space="preserve"> </v>
      </c>
      <c r="L30" s="12" t="str">
        <f t="shared" si="5"/>
        <v/>
      </c>
      <c r="M30" s="51">
        <f t="shared" si="13"/>
        <v>0</v>
      </c>
      <c r="N30" s="51">
        <f t="shared" si="13"/>
        <v>0</v>
      </c>
      <c r="O30" s="51">
        <f t="shared" si="13"/>
        <v>0</v>
      </c>
      <c r="P30" s="51">
        <f t="shared" si="13"/>
        <v>0</v>
      </c>
      <c r="Q30" s="51">
        <f t="shared" si="13"/>
        <v>0</v>
      </c>
      <c r="R30" s="51">
        <f t="shared" si="0"/>
        <v>0</v>
      </c>
      <c r="S30" s="51">
        <f t="shared" si="0"/>
        <v>0</v>
      </c>
      <c r="T30" s="51">
        <f t="shared" si="0"/>
        <v>0</v>
      </c>
      <c r="U30" s="12" t="str">
        <f t="shared" si="4"/>
        <v/>
      </c>
      <c r="V30" s="49" t="str">
        <f t="shared" si="1"/>
        <v/>
      </c>
    </row>
    <row r="31" spans="1:22" ht="20.149999999999999" customHeight="1" thickBot="1" x14ac:dyDescent="0.4">
      <c r="A31" s="10" t="str">
        <f>IF(ISBLANK('2022 Raw Worksheet'!A31)=TRUE,"",'2022 Raw Worksheet'!A31)</f>
        <v>Jeff Walton</v>
      </c>
      <c r="B31" s="9" t="str">
        <f>'1'!$J31</f>
        <v xml:space="preserve"> </v>
      </c>
      <c r="C31" s="9" t="str">
        <f>'2'!$J31</f>
        <v xml:space="preserve"> </v>
      </c>
      <c r="D31" s="9" t="str">
        <f>'3'!$J31</f>
        <v xml:space="preserve"> </v>
      </c>
      <c r="E31" s="9" t="str">
        <f>'4'!$J31</f>
        <v xml:space="preserve"> </v>
      </c>
      <c r="F31" s="8" t="str">
        <f>'5'!$J31</f>
        <v xml:space="preserve"> </v>
      </c>
      <c r="G31" s="9" t="str">
        <f>'6'!$J31</f>
        <v xml:space="preserve"> </v>
      </c>
      <c r="H31" s="9" t="str">
        <f>'7'!$J31</f>
        <v xml:space="preserve"> </v>
      </c>
      <c r="I31" s="9" t="str">
        <f>'8'!$J31</f>
        <v xml:space="preserve"> </v>
      </c>
      <c r="J31" s="9" t="str">
        <f>'9'!$J31</f>
        <v xml:space="preserve"> </v>
      </c>
      <c r="K31" s="8" t="str">
        <f>'10'!$J31</f>
        <v xml:space="preserve"> </v>
      </c>
      <c r="L31" s="12" t="str">
        <f t="shared" ref="L31:L35" si="18">IF(COUNT(B31:K31)&gt;0,COUNT(B31:K31)*$L$4,"")</f>
        <v/>
      </c>
      <c r="M31" s="51">
        <f t="shared" si="13"/>
        <v>0</v>
      </c>
      <c r="N31" s="51">
        <f t="shared" si="13"/>
        <v>0</v>
      </c>
      <c r="O31" s="51">
        <f t="shared" si="13"/>
        <v>0</v>
      </c>
      <c r="P31" s="51">
        <f t="shared" si="13"/>
        <v>0</v>
      </c>
      <c r="Q31" s="51">
        <f t="shared" si="13"/>
        <v>0</v>
      </c>
      <c r="R31" s="51">
        <f t="shared" si="0"/>
        <v>0</v>
      </c>
      <c r="S31" s="51">
        <f t="shared" si="0"/>
        <v>0</v>
      </c>
      <c r="T31" s="51">
        <f t="shared" si="0"/>
        <v>0</v>
      </c>
      <c r="U31" s="12" t="str">
        <f t="shared" si="4"/>
        <v/>
      </c>
      <c r="V31" s="49" t="str">
        <f t="shared" si="1"/>
        <v/>
      </c>
    </row>
    <row r="32" spans="1:22" ht="20.149999999999999" customHeight="1" thickBot="1" x14ac:dyDescent="0.4">
      <c r="A32" s="10" t="str">
        <f>IF(ISBLANK('2022 Raw Worksheet'!A32)=TRUE,"",'2022 Raw Worksheet'!A32)</f>
        <v>Jim Wirth</v>
      </c>
      <c r="B32" s="9" t="str">
        <f>'1'!$J32</f>
        <v xml:space="preserve"> </v>
      </c>
      <c r="C32" s="9" t="str">
        <f>'2'!$J32</f>
        <v xml:space="preserve"> </v>
      </c>
      <c r="D32" s="9" t="str">
        <f>'3'!$J32</f>
        <v xml:space="preserve"> </v>
      </c>
      <c r="E32" s="9" t="str">
        <f>'4'!$J32</f>
        <v xml:space="preserve"> </v>
      </c>
      <c r="F32" s="8" t="str">
        <f>'5'!$J32</f>
        <v xml:space="preserve"> </v>
      </c>
      <c r="G32" s="9" t="str">
        <f>'6'!$J32</f>
        <v xml:space="preserve"> </v>
      </c>
      <c r="H32" s="9" t="str">
        <f>'7'!$J32</f>
        <v xml:space="preserve"> </v>
      </c>
      <c r="I32" s="9" t="str">
        <f>'8'!$J32</f>
        <v xml:space="preserve"> </v>
      </c>
      <c r="J32" s="9" t="str">
        <f>'9'!$J32</f>
        <v xml:space="preserve"> </v>
      </c>
      <c r="K32" s="8" t="str">
        <f>'10'!$J32</f>
        <v xml:space="preserve"> </v>
      </c>
      <c r="L32" s="12" t="str">
        <f t="shared" si="18"/>
        <v/>
      </c>
      <c r="M32" s="51">
        <f t="shared" si="13"/>
        <v>0</v>
      </c>
      <c r="N32" s="51">
        <f t="shared" si="13"/>
        <v>0</v>
      </c>
      <c r="O32" s="51">
        <f t="shared" si="13"/>
        <v>0</v>
      </c>
      <c r="P32" s="51">
        <f t="shared" si="13"/>
        <v>0</v>
      </c>
      <c r="Q32" s="51">
        <f t="shared" si="13"/>
        <v>0</v>
      </c>
      <c r="R32" s="51">
        <f t="shared" si="0"/>
        <v>0</v>
      </c>
      <c r="S32" s="51">
        <f t="shared" si="0"/>
        <v>0</v>
      </c>
      <c r="T32" s="51">
        <f t="shared" si="0"/>
        <v>0</v>
      </c>
      <c r="U32" s="12" t="str">
        <f t="shared" si="4"/>
        <v/>
      </c>
      <c r="V32" s="49" t="str">
        <f t="shared" ref="V32:V33" si="19">IF(COUNT(B32:K32)&gt;0,IF(U32&gt;0,_xlfn.RANK.EQ(U32,$U$5:$U$61,0),0),"")</f>
        <v/>
      </c>
    </row>
    <row r="33" spans="1:22" ht="20.149999999999999" customHeight="1" thickBot="1" x14ac:dyDescent="0.4">
      <c r="A33" s="10" t="str">
        <f>IF(ISBLANK('2022 Raw Worksheet'!A33)=TRUE,"",'2022 Raw Worksheet'!A33)</f>
        <v>John Hickey</v>
      </c>
      <c r="B33" s="9" t="str">
        <f>'1'!$J33</f>
        <v xml:space="preserve"> </v>
      </c>
      <c r="C33" s="9" t="str">
        <f>'2'!$J33</f>
        <v xml:space="preserve"> </v>
      </c>
      <c r="D33" s="9" t="str">
        <f>'3'!$J33</f>
        <v xml:space="preserve"> </v>
      </c>
      <c r="E33" s="9" t="str">
        <f>'4'!$J33</f>
        <v xml:space="preserve"> </v>
      </c>
      <c r="F33" s="8" t="str">
        <f>'5'!$J33</f>
        <v xml:space="preserve"> </v>
      </c>
      <c r="G33" s="9" t="str">
        <f>'6'!$J33</f>
        <v xml:space="preserve"> </v>
      </c>
      <c r="H33" s="9" t="str">
        <f>'7'!$J33</f>
        <v xml:space="preserve"> </v>
      </c>
      <c r="I33" s="9" t="str">
        <f>'8'!$J33</f>
        <v xml:space="preserve"> </v>
      </c>
      <c r="J33" s="9" t="str">
        <f>'9'!$J33</f>
        <v xml:space="preserve"> </v>
      </c>
      <c r="K33" s="8" t="str">
        <f>'10'!$J33</f>
        <v xml:space="preserve"> </v>
      </c>
      <c r="L33" s="12" t="str">
        <f t="shared" si="18"/>
        <v/>
      </c>
      <c r="M33" s="51">
        <f t="shared" si="13"/>
        <v>0</v>
      </c>
      <c r="N33" s="51">
        <f t="shared" si="13"/>
        <v>0</v>
      </c>
      <c r="O33" s="51">
        <f t="shared" si="13"/>
        <v>0</v>
      </c>
      <c r="P33" s="51">
        <f t="shared" si="13"/>
        <v>0</v>
      </c>
      <c r="Q33" s="51">
        <f t="shared" si="13"/>
        <v>0</v>
      </c>
      <c r="R33" s="51">
        <f t="shared" si="0"/>
        <v>0</v>
      </c>
      <c r="S33" s="51">
        <f t="shared" si="0"/>
        <v>0</v>
      </c>
      <c r="T33" s="51">
        <f t="shared" si="0"/>
        <v>0</v>
      </c>
      <c r="U33" s="12" t="str">
        <f t="shared" si="4"/>
        <v/>
      </c>
      <c r="V33" s="49" t="str">
        <f t="shared" si="19"/>
        <v/>
      </c>
    </row>
    <row r="34" spans="1:22" ht="20.149999999999999" customHeight="1" thickBot="1" x14ac:dyDescent="0.4">
      <c r="A34" s="10" t="s">
        <v>97</v>
      </c>
      <c r="B34" s="9" t="str">
        <f>'1'!$J34</f>
        <v xml:space="preserve"> </v>
      </c>
      <c r="C34" s="9" t="str">
        <f>'2'!$J34</f>
        <v xml:space="preserve"> </v>
      </c>
      <c r="D34" s="9" t="str">
        <f>'3'!$J34</f>
        <v xml:space="preserve"> </v>
      </c>
      <c r="E34" s="9" t="str">
        <f>'4'!$J34</f>
        <v xml:space="preserve"> </v>
      </c>
      <c r="F34" s="8" t="str">
        <f>'5'!$J34</f>
        <v xml:space="preserve"> </v>
      </c>
      <c r="G34" s="9" t="str">
        <f>'6'!$J34</f>
        <v xml:space="preserve"> </v>
      </c>
      <c r="H34" s="9" t="str">
        <f>'7'!$J34</f>
        <v xml:space="preserve"> </v>
      </c>
      <c r="I34" s="9" t="str">
        <f>'8'!$J34</f>
        <v xml:space="preserve"> </v>
      </c>
      <c r="J34" s="9" t="str">
        <f>'9'!$J34</f>
        <v xml:space="preserve"> </v>
      </c>
      <c r="K34" s="8" t="str">
        <f>'10'!$J34</f>
        <v xml:space="preserve"> </v>
      </c>
      <c r="L34" s="12" t="str">
        <f t="shared" si="18"/>
        <v/>
      </c>
      <c r="M34" s="51">
        <f t="shared" si="13"/>
        <v>0</v>
      </c>
      <c r="N34" s="51">
        <f t="shared" si="13"/>
        <v>0</v>
      </c>
      <c r="O34" s="51">
        <f t="shared" si="13"/>
        <v>0</v>
      </c>
      <c r="P34" s="51">
        <f t="shared" si="13"/>
        <v>0</v>
      </c>
      <c r="Q34" s="51">
        <f t="shared" si="13"/>
        <v>0</v>
      </c>
      <c r="R34" s="51">
        <f t="shared" si="0"/>
        <v>0</v>
      </c>
      <c r="S34" s="51">
        <f t="shared" si="0"/>
        <v>0</v>
      </c>
      <c r="T34" s="51">
        <f t="shared" si="0"/>
        <v>0</v>
      </c>
      <c r="U34" s="12" t="str">
        <f t="shared" si="4"/>
        <v/>
      </c>
      <c r="V34" s="49" t="str">
        <f t="shared" si="1"/>
        <v/>
      </c>
    </row>
    <row r="35" spans="1:22" ht="20.149999999999999" customHeight="1" thickBot="1" x14ac:dyDescent="0.4">
      <c r="A35" s="10" t="s">
        <v>98</v>
      </c>
      <c r="B35" s="9" t="str">
        <f>'1'!$J35</f>
        <v xml:space="preserve"> </v>
      </c>
      <c r="C35" s="9" t="str">
        <f>'2'!$J35</f>
        <v xml:space="preserve"> </v>
      </c>
      <c r="D35" s="9" t="str">
        <f>'3'!$J35</f>
        <v xml:space="preserve"> </v>
      </c>
      <c r="E35" s="9" t="str">
        <f>'4'!$J35</f>
        <v xml:space="preserve"> </v>
      </c>
      <c r="F35" s="8" t="str">
        <f>'5'!$J35</f>
        <v xml:space="preserve"> </v>
      </c>
      <c r="G35" s="9" t="str">
        <f>'6'!$J35</f>
        <v xml:space="preserve"> </v>
      </c>
      <c r="H35" s="9" t="str">
        <f>'7'!$J35</f>
        <v xml:space="preserve"> </v>
      </c>
      <c r="I35" s="9" t="str">
        <f>'8'!$J35</f>
        <v xml:space="preserve"> </v>
      </c>
      <c r="J35" s="9" t="str">
        <f>'9'!$J35</f>
        <v xml:space="preserve"> </v>
      </c>
      <c r="K35" s="8" t="str">
        <f>'10'!$J35</f>
        <v xml:space="preserve"> </v>
      </c>
      <c r="L35" s="12" t="str">
        <f t="shared" si="18"/>
        <v/>
      </c>
      <c r="M35" s="51">
        <f t="shared" si="13"/>
        <v>0</v>
      </c>
      <c r="N35" s="51">
        <f t="shared" si="13"/>
        <v>0</v>
      </c>
      <c r="O35" s="51">
        <f t="shared" si="13"/>
        <v>0</v>
      </c>
      <c r="P35" s="51">
        <f t="shared" si="13"/>
        <v>0</v>
      </c>
      <c r="Q35" s="51">
        <f t="shared" si="13"/>
        <v>0</v>
      </c>
      <c r="R35" s="51">
        <f t="shared" si="0"/>
        <v>0</v>
      </c>
      <c r="S35" s="51">
        <f t="shared" si="0"/>
        <v>0</v>
      </c>
      <c r="T35" s="51">
        <f t="shared" si="0"/>
        <v>0</v>
      </c>
      <c r="U35" s="12" t="str">
        <f t="shared" si="4"/>
        <v/>
      </c>
      <c r="V35" s="49" t="str">
        <f t="shared" si="1"/>
        <v/>
      </c>
    </row>
    <row r="36" spans="1:22" ht="20.149999999999999" customHeight="1" thickBot="1" x14ac:dyDescent="0.4">
      <c r="A36" s="10" t="str">
        <f>IF(ISBLANK('2022 Raw Worksheet'!A36)=TRUE,"",'2022 Raw Worksheet'!A36)</f>
        <v>Kristofer Kartsotis</v>
      </c>
      <c r="B36" s="9" t="str">
        <f>'1'!$J36</f>
        <v xml:space="preserve"> </v>
      </c>
      <c r="C36" s="9" t="str">
        <f>'2'!$J36</f>
        <v xml:space="preserve"> </v>
      </c>
      <c r="D36" s="9" t="str">
        <f>'3'!$J36</f>
        <v xml:space="preserve"> </v>
      </c>
      <c r="E36" s="9" t="str">
        <f>'4'!$J36</f>
        <v xml:space="preserve"> </v>
      </c>
      <c r="F36" s="8" t="str">
        <f>'5'!$J36</f>
        <v xml:space="preserve"> </v>
      </c>
      <c r="G36" s="9" t="str">
        <f>'6'!$J36</f>
        <v xml:space="preserve"> </v>
      </c>
      <c r="H36" s="9" t="str">
        <f>'7'!$J36</f>
        <v xml:space="preserve"> </v>
      </c>
      <c r="I36" s="9" t="str">
        <f>'8'!$J36</f>
        <v xml:space="preserve"> </v>
      </c>
      <c r="J36" s="9" t="str">
        <f>'9'!$J36</f>
        <v xml:space="preserve"> </v>
      </c>
      <c r="K36" s="8" t="str">
        <f>'10'!$J36</f>
        <v xml:space="preserve"> </v>
      </c>
      <c r="L36" s="12" t="str">
        <f>IF(COUNT(B36:K36)&gt;0,COUNT(B36:K36)*$L$4,"")</f>
        <v/>
      </c>
      <c r="M36" s="51">
        <f t="shared" ref="M36:Q36" si="20">IF(COUNT($B36:$K36)&gt;M$4-1,LARGE($B36:$K36,M$4),0)</f>
        <v>0</v>
      </c>
      <c r="N36" s="51">
        <f t="shared" si="20"/>
        <v>0</v>
      </c>
      <c r="O36" s="51">
        <f t="shared" si="20"/>
        <v>0</v>
      </c>
      <c r="P36" s="51">
        <f t="shared" si="20"/>
        <v>0</v>
      </c>
      <c r="Q36" s="51">
        <f t="shared" si="20"/>
        <v>0</v>
      </c>
      <c r="R36" s="51">
        <f t="shared" si="0"/>
        <v>0</v>
      </c>
      <c r="S36" s="51">
        <f t="shared" si="0"/>
        <v>0</v>
      </c>
      <c r="T36" s="51">
        <f t="shared" si="0"/>
        <v>0</v>
      </c>
      <c r="U36" s="12" t="str">
        <f t="shared" si="4"/>
        <v/>
      </c>
      <c r="V36" s="49" t="str">
        <f t="shared" si="1"/>
        <v/>
      </c>
    </row>
    <row r="37" spans="1:22" ht="20.149999999999999" customHeight="1" thickBot="1" x14ac:dyDescent="0.4">
      <c r="A37" s="10" t="str">
        <f>IF(ISBLANK('2022 Raw Worksheet'!A37)=TRUE,"",'2022 Raw Worksheet'!A37)</f>
        <v>Maggie Nettleton</v>
      </c>
      <c r="B37" s="9" t="str">
        <f>'1'!$J37</f>
        <v xml:space="preserve"> </v>
      </c>
      <c r="C37" s="9" t="str">
        <f>'2'!$J37</f>
        <v xml:space="preserve"> </v>
      </c>
      <c r="D37" s="9" t="str">
        <f>'3'!$J37</f>
        <v xml:space="preserve"> </v>
      </c>
      <c r="E37" s="9" t="str">
        <f>'4'!$J37</f>
        <v xml:space="preserve"> </v>
      </c>
      <c r="F37" s="8" t="str">
        <f>'5'!$J37</f>
        <v xml:space="preserve"> </v>
      </c>
      <c r="G37" s="9" t="str">
        <f>'6'!$J37</f>
        <v xml:space="preserve"> </v>
      </c>
      <c r="H37" s="9" t="str">
        <f>'7'!$J37</f>
        <v xml:space="preserve"> </v>
      </c>
      <c r="I37" s="9" t="str">
        <f>'8'!$J37</f>
        <v xml:space="preserve"> </v>
      </c>
      <c r="J37" s="9" t="str">
        <f>'9'!$J37</f>
        <v xml:space="preserve"> </v>
      </c>
      <c r="K37" s="8" t="str">
        <f>'10'!$J37</f>
        <v xml:space="preserve"> </v>
      </c>
      <c r="L37" s="12" t="str">
        <f t="shared" si="5"/>
        <v/>
      </c>
      <c r="M37" s="51">
        <f t="shared" si="3"/>
        <v>0</v>
      </c>
      <c r="N37" s="51">
        <f t="shared" si="0"/>
        <v>0</v>
      </c>
      <c r="O37" s="51">
        <f t="shared" si="0"/>
        <v>0</v>
      </c>
      <c r="P37" s="51">
        <f t="shared" si="0"/>
        <v>0</v>
      </c>
      <c r="Q37" s="51">
        <f t="shared" si="0"/>
        <v>0</v>
      </c>
      <c r="R37" s="51">
        <f t="shared" si="0"/>
        <v>0</v>
      </c>
      <c r="S37" s="51">
        <f t="shared" si="0"/>
        <v>0</v>
      </c>
      <c r="T37" s="51">
        <f t="shared" si="0"/>
        <v>0</v>
      </c>
      <c r="U37" s="12" t="str">
        <f t="shared" si="4"/>
        <v/>
      </c>
      <c r="V37" s="49" t="str">
        <f t="shared" si="1"/>
        <v/>
      </c>
    </row>
    <row r="38" spans="1:22" ht="20.149999999999999" customHeight="1" thickBot="1" x14ac:dyDescent="0.4">
      <c r="A38" s="10" t="str">
        <f>IF(ISBLANK('2022 Raw Worksheet'!A38)=TRUE,"",'2022 Raw Worksheet'!A38)</f>
        <v>Mark Anderson</v>
      </c>
      <c r="B38" s="9" t="str">
        <f>'1'!$J38</f>
        <v xml:space="preserve"> </v>
      </c>
      <c r="C38" s="9" t="str">
        <f>'2'!$J38</f>
        <v xml:space="preserve"> </v>
      </c>
      <c r="D38" s="9" t="str">
        <f>'3'!$J38</f>
        <v xml:space="preserve"> </v>
      </c>
      <c r="E38" s="9" t="str">
        <f>'4'!$J38</f>
        <v xml:space="preserve"> </v>
      </c>
      <c r="F38" s="8" t="str">
        <f>'5'!$J38</f>
        <v xml:space="preserve"> </v>
      </c>
      <c r="G38" s="9" t="str">
        <f>'6'!$J38</f>
        <v xml:space="preserve"> </v>
      </c>
      <c r="H38" s="9" t="str">
        <f>'7'!$J38</f>
        <v xml:space="preserve"> </v>
      </c>
      <c r="I38" s="9" t="str">
        <f>'8'!$J38</f>
        <v xml:space="preserve"> </v>
      </c>
      <c r="J38" s="9" t="str">
        <f>'9'!$J38</f>
        <v xml:space="preserve"> </v>
      </c>
      <c r="K38" s="8" t="str">
        <f>'10'!$J38</f>
        <v xml:space="preserve"> </v>
      </c>
      <c r="L38" s="12" t="str">
        <f t="shared" ref="L38:L40" si="21">IF(COUNT(B38:K38)&gt;0,COUNT(B38:K38)*$L$4,"")</f>
        <v/>
      </c>
      <c r="M38" s="51">
        <f t="shared" si="3"/>
        <v>0</v>
      </c>
      <c r="N38" s="51">
        <f t="shared" si="0"/>
        <v>0</v>
      </c>
      <c r="O38" s="51">
        <f t="shared" si="0"/>
        <v>0</v>
      </c>
      <c r="P38" s="51">
        <f t="shared" si="0"/>
        <v>0</v>
      </c>
      <c r="Q38" s="51">
        <f t="shared" si="0"/>
        <v>0</v>
      </c>
      <c r="R38" s="51">
        <f t="shared" si="0"/>
        <v>0</v>
      </c>
      <c r="S38" s="51">
        <f t="shared" si="0"/>
        <v>0</v>
      </c>
      <c r="T38" s="51">
        <f t="shared" si="0"/>
        <v>0</v>
      </c>
      <c r="U38" s="12" t="str">
        <f t="shared" si="4"/>
        <v/>
      </c>
      <c r="V38" s="49" t="str">
        <f t="shared" si="1"/>
        <v/>
      </c>
    </row>
    <row r="39" spans="1:22" ht="20.149999999999999" customHeight="1" thickBot="1" x14ac:dyDescent="0.4">
      <c r="A39" s="10" t="str">
        <f>IF(ISBLANK('2022 Raw Worksheet'!A39)=TRUE,"",'2022 Raw Worksheet'!A39)</f>
        <v>Mark Gilbert</v>
      </c>
      <c r="B39" s="9" t="str">
        <f>'1'!$J39</f>
        <v xml:space="preserve"> </v>
      </c>
      <c r="C39" s="9" t="str">
        <f>'2'!$J39</f>
        <v xml:space="preserve"> </v>
      </c>
      <c r="D39" s="9" t="str">
        <f>'3'!$J39</f>
        <v xml:space="preserve"> </v>
      </c>
      <c r="E39" s="9" t="str">
        <f>'4'!$J39</f>
        <v xml:space="preserve"> </v>
      </c>
      <c r="F39" s="8" t="str">
        <f>'5'!$J39</f>
        <v xml:space="preserve"> </v>
      </c>
      <c r="G39" s="9" t="str">
        <f>'6'!$J39</f>
        <v xml:space="preserve"> </v>
      </c>
      <c r="H39" s="9" t="str">
        <f>'7'!$J39</f>
        <v xml:space="preserve"> </v>
      </c>
      <c r="I39" s="9" t="str">
        <f>'8'!$J39</f>
        <v xml:space="preserve"> </v>
      </c>
      <c r="J39" s="9" t="str">
        <f>'9'!$J39</f>
        <v xml:space="preserve"> </v>
      </c>
      <c r="K39" s="8" t="str">
        <f>'10'!$J39</f>
        <v xml:space="preserve"> </v>
      </c>
      <c r="L39" s="12" t="str">
        <f t="shared" si="21"/>
        <v/>
      </c>
      <c r="M39" s="51">
        <f t="shared" si="3"/>
        <v>0</v>
      </c>
      <c r="N39" s="51">
        <f t="shared" si="0"/>
        <v>0</v>
      </c>
      <c r="O39" s="51">
        <f t="shared" si="0"/>
        <v>0</v>
      </c>
      <c r="P39" s="51">
        <f t="shared" si="0"/>
        <v>0</v>
      </c>
      <c r="Q39" s="51">
        <f t="shared" si="0"/>
        <v>0</v>
      </c>
      <c r="R39" s="51">
        <f t="shared" si="0"/>
        <v>0</v>
      </c>
      <c r="S39" s="51">
        <f t="shared" si="0"/>
        <v>0</v>
      </c>
      <c r="T39" s="51">
        <f t="shared" si="0"/>
        <v>0</v>
      </c>
      <c r="U39" s="12" t="str">
        <f t="shared" si="4"/>
        <v/>
      </c>
      <c r="V39" s="49" t="str">
        <f t="shared" si="1"/>
        <v/>
      </c>
    </row>
    <row r="40" spans="1:22" ht="20.149999999999999" customHeight="1" thickBot="1" x14ac:dyDescent="0.4">
      <c r="A40" s="10" t="str">
        <f>IF(ISBLANK('2022 Raw Worksheet'!A40)=TRUE,"",'2022 Raw Worksheet'!A40)</f>
        <v>Mary Ellen Williams</v>
      </c>
      <c r="B40" s="9" t="str">
        <f>'1'!$J40</f>
        <v xml:space="preserve"> </v>
      </c>
      <c r="C40" s="9" t="str">
        <f>'2'!$J40</f>
        <v xml:space="preserve"> </v>
      </c>
      <c r="D40" s="9" t="str">
        <f>'3'!$J40</f>
        <v xml:space="preserve"> </v>
      </c>
      <c r="E40" s="9" t="str">
        <f>'4'!$J40</f>
        <v xml:space="preserve"> </v>
      </c>
      <c r="F40" s="8" t="str">
        <f>'5'!$J40</f>
        <v xml:space="preserve"> </v>
      </c>
      <c r="G40" s="9" t="str">
        <f>'6'!$J40</f>
        <v xml:space="preserve"> </v>
      </c>
      <c r="H40" s="9" t="str">
        <f>'7'!$J40</f>
        <v xml:space="preserve"> </v>
      </c>
      <c r="I40" s="9" t="str">
        <f>'8'!$J40</f>
        <v xml:space="preserve"> </v>
      </c>
      <c r="J40" s="9" t="str">
        <f>'9'!$J40</f>
        <v xml:space="preserve"> </v>
      </c>
      <c r="K40" s="8" t="str">
        <f>'10'!$J40</f>
        <v xml:space="preserve"> </v>
      </c>
      <c r="L40" s="12" t="str">
        <f t="shared" si="21"/>
        <v/>
      </c>
      <c r="M40" s="51">
        <f t="shared" si="3"/>
        <v>0</v>
      </c>
      <c r="N40" s="51">
        <f t="shared" si="0"/>
        <v>0</v>
      </c>
      <c r="O40" s="51">
        <f t="shared" si="0"/>
        <v>0</v>
      </c>
      <c r="P40" s="51">
        <f t="shared" si="0"/>
        <v>0</v>
      </c>
      <c r="Q40" s="51">
        <f t="shared" si="0"/>
        <v>0</v>
      </c>
      <c r="R40" s="51">
        <f t="shared" si="0"/>
        <v>0</v>
      </c>
      <c r="S40" s="51">
        <f t="shared" si="0"/>
        <v>0</v>
      </c>
      <c r="T40" s="51">
        <f t="shared" si="0"/>
        <v>0</v>
      </c>
      <c r="U40" s="12" t="str">
        <f t="shared" si="4"/>
        <v/>
      </c>
      <c r="V40" s="49" t="str">
        <f t="shared" si="1"/>
        <v/>
      </c>
    </row>
    <row r="41" spans="1:22" ht="20.149999999999999" customHeight="1" thickBot="1" x14ac:dyDescent="0.4">
      <c r="A41" s="10" t="str">
        <f>IF(ISBLANK('2022 Raw Worksheet'!A41)=TRUE,"",'2022 Raw Worksheet'!A41)</f>
        <v>Matthew Walsh</v>
      </c>
      <c r="B41" s="9" t="str">
        <f>'1'!$J41</f>
        <v xml:space="preserve"> </v>
      </c>
      <c r="C41" s="9" t="str">
        <f>'2'!$J41</f>
        <v xml:space="preserve"> </v>
      </c>
      <c r="D41" s="9" t="str">
        <f>'3'!$J41</f>
        <v xml:space="preserve"> </v>
      </c>
      <c r="E41" s="9" t="str">
        <f>'4'!$J41</f>
        <v xml:space="preserve"> </v>
      </c>
      <c r="F41" s="8" t="str">
        <f>'5'!$J41</f>
        <v xml:space="preserve"> </v>
      </c>
      <c r="G41" s="9" t="str">
        <f>'6'!$J41</f>
        <v xml:space="preserve"> </v>
      </c>
      <c r="H41" s="9" t="str">
        <f>'7'!$J41</f>
        <v xml:space="preserve"> </v>
      </c>
      <c r="I41" s="9" t="str">
        <f>'8'!$J41</f>
        <v xml:space="preserve"> </v>
      </c>
      <c r="J41" s="9" t="str">
        <f>'9'!$J41</f>
        <v xml:space="preserve"> </v>
      </c>
      <c r="K41" s="8" t="str">
        <f>'10'!$J41</f>
        <v xml:space="preserve"> </v>
      </c>
      <c r="L41" s="12" t="str">
        <f t="shared" ref="L41" si="22">IF(COUNT(B41:K41)&gt;0,COUNT(B41:K41)*$L$4,"")</f>
        <v/>
      </c>
      <c r="M41" s="51">
        <f t="shared" si="3"/>
        <v>0</v>
      </c>
      <c r="N41" s="51">
        <f t="shared" si="0"/>
        <v>0</v>
      </c>
      <c r="O41" s="51">
        <f t="shared" si="0"/>
        <v>0</v>
      </c>
      <c r="P41" s="51">
        <f t="shared" si="0"/>
        <v>0</v>
      </c>
      <c r="Q41" s="51">
        <f t="shared" si="0"/>
        <v>0</v>
      </c>
      <c r="R41" s="51">
        <f t="shared" si="0"/>
        <v>0</v>
      </c>
      <c r="S41" s="51">
        <f t="shared" si="0"/>
        <v>0</v>
      </c>
      <c r="T41" s="51">
        <f t="shared" ref="T41:T60" si="23">IF(COUNT($B41:$K41)&gt;T$4-1,LARGE($B41:$K41,T$4),0)</f>
        <v>0</v>
      </c>
      <c r="U41" s="12" t="str">
        <f t="shared" si="4"/>
        <v/>
      </c>
      <c r="V41" s="49" t="str">
        <f t="shared" si="1"/>
        <v/>
      </c>
    </row>
    <row r="42" spans="1:22" ht="20.149999999999999" customHeight="1" thickBot="1" x14ac:dyDescent="0.4">
      <c r="A42" s="10" t="str">
        <f>IF(ISBLANK('2022 Raw Worksheet'!A42)=TRUE,"",'2022 Raw Worksheet'!A42)</f>
        <v>Nick Betegh</v>
      </c>
      <c r="B42" s="9" t="str">
        <f>'1'!$J42</f>
        <v xml:space="preserve"> </v>
      </c>
      <c r="C42" s="9" t="str">
        <f>'2'!$J42</f>
        <v xml:space="preserve"> </v>
      </c>
      <c r="D42" s="9" t="str">
        <f>'3'!$J42</f>
        <v xml:space="preserve"> </v>
      </c>
      <c r="E42" s="9" t="str">
        <f>'4'!$J42</f>
        <v xml:space="preserve"> </v>
      </c>
      <c r="F42" s="8" t="str">
        <f>'5'!$J42</f>
        <v xml:space="preserve"> </v>
      </c>
      <c r="G42" s="9" t="str">
        <f>'6'!$J42</f>
        <v xml:space="preserve"> </v>
      </c>
      <c r="H42" s="9" t="str">
        <f>'7'!$J42</f>
        <v xml:space="preserve"> </v>
      </c>
      <c r="I42" s="9" t="str">
        <f>'8'!$J42</f>
        <v xml:space="preserve"> </v>
      </c>
      <c r="J42" s="9" t="str">
        <f>'9'!$J42</f>
        <v xml:space="preserve"> </v>
      </c>
      <c r="K42" s="8" t="str">
        <f>'10'!$J42</f>
        <v xml:space="preserve"> </v>
      </c>
      <c r="L42" s="12" t="str">
        <f t="shared" si="5"/>
        <v/>
      </c>
      <c r="M42" s="51">
        <f t="shared" si="3"/>
        <v>0</v>
      </c>
      <c r="N42" s="51">
        <f t="shared" si="0"/>
        <v>0</v>
      </c>
      <c r="O42" s="51">
        <f t="shared" si="0"/>
        <v>0</v>
      </c>
      <c r="P42" s="51">
        <f t="shared" si="0"/>
        <v>0</v>
      </c>
      <c r="Q42" s="51">
        <f t="shared" si="0"/>
        <v>0</v>
      </c>
      <c r="R42" s="51">
        <f t="shared" ref="R42:S60" si="24">IF(COUNT($B42:$K42)&gt;R$4-1,LARGE($B42:$K42,R$4),0)</f>
        <v>0</v>
      </c>
      <c r="S42" s="51">
        <f t="shared" si="24"/>
        <v>0</v>
      </c>
      <c r="T42" s="51">
        <f t="shared" si="23"/>
        <v>0</v>
      </c>
      <c r="U42" s="12" t="str">
        <f t="shared" si="4"/>
        <v/>
      </c>
      <c r="V42" s="49" t="str">
        <f t="shared" si="1"/>
        <v/>
      </c>
    </row>
    <row r="43" spans="1:22" ht="20.149999999999999" customHeight="1" thickBot="1" x14ac:dyDescent="0.4">
      <c r="A43" s="10" t="str">
        <f>IF(ISBLANK('2022 Raw Worksheet'!A43)=TRUE,"",'2022 Raw Worksheet'!A43)</f>
        <v>Otoniel Figueroa</v>
      </c>
      <c r="B43" s="9" t="str">
        <f>'1'!$J43</f>
        <v xml:space="preserve"> </v>
      </c>
      <c r="C43" s="9" t="str">
        <f>'2'!$J43</f>
        <v xml:space="preserve"> </v>
      </c>
      <c r="D43" s="9" t="str">
        <f>'3'!$J43</f>
        <v xml:space="preserve"> </v>
      </c>
      <c r="E43" s="9" t="str">
        <f>'4'!$J43</f>
        <v xml:space="preserve"> </v>
      </c>
      <c r="F43" s="8" t="str">
        <f>'5'!$J43</f>
        <v xml:space="preserve"> </v>
      </c>
      <c r="G43" s="9" t="str">
        <f>'6'!$J43</f>
        <v xml:space="preserve"> </v>
      </c>
      <c r="H43" s="9" t="str">
        <f>'7'!$J43</f>
        <v xml:space="preserve"> </v>
      </c>
      <c r="I43" s="9" t="str">
        <f>'8'!$J43</f>
        <v xml:space="preserve"> </v>
      </c>
      <c r="J43" s="9" t="str">
        <f>'9'!$J43</f>
        <v xml:space="preserve"> </v>
      </c>
      <c r="K43" s="8" t="str">
        <f>'10'!$J43</f>
        <v xml:space="preserve"> </v>
      </c>
      <c r="L43" s="12" t="str">
        <f t="shared" si="5"/>
        <v/>
      </c>
      <c r="M43" s="51">
        <f t="shared" si="3"/>
        <v>0</v>
      </c>
      <c r="N43" s="51">
        <f t="shared" si="0"/>
        <v>0</v>
      </c>
      <c r="O43" s="51">
        <f t="shared" si="0"/>
        <v>0</v>
      </c>
      <c r="P43" s="51">
        <f t="shared" si="0"/>
        <v>0</v>
      </c>
      <c r="Q43" s="51">
        <f t="shared" si="0"/>
        <v>0</v>
      </c>
      <c r="R43" s="51">
        <f t="shared" si="24"/>
        <v>0</v>
      </c>
      <c r="S43" s="51">
        <f t="shared" si="24"/>
        <v>0</v>
      </c>
      <c r="T43" s="51">
        <f t="shared" si="23"/>
        <v>0</v>
      </c>
      <c r="U43" s="12" t="str">
        <f t="shared" si="4"/>
        <v/>
      </c>
      <c r="V43" s="49" t="str">
        <f t="shared" ref="V43:V60" si="25">IF(COUNT(B43:K43)&gt;0,IF(U43&gt;0,_xlfn.RANK.EQ(U43,$U$5:$U$61,0),0),"")</f>
        <v/>
      </c>
    </row>
    <row r="44" spans="1:22" ht="20.149999999999999" customHeight="1" thickBot="1" x14ac:dyDescent="0.4">
      <c r="A44" s="10" t="str">
        <f>IF(ISBLANK('2022 Raw Worksheet'!A44)=TRUE,"",'2022 Raw Worksheet'!A44)</f>
        <v>Paula Gavin</v>
      </c>
      <c r="B44" s="9" t="str">
        <f>'1'!$J44</f>
        <v xml:space="preserve"> </v>
      </c>
      <c r="C44" s="9" t="str">
        <f>'2'!$J44</f>
        <v xml:space="preserve"> </v>
      </c>
      <c r="D44" s="9" t="str">
        <f>'3'!$J44</f>
        <v xml:space="preserve"> </v>
      </c>
      <c r="E44" s="9" t="str">
        <f>'4'!$J44</f>
        <v xml:space="preserve"> </v>
      </c>
      <c r="F44" s="8" t="str">
        <f>'5'!$J44</f>
        <v xml:space="preserve"> </v>
      </c>
      <c r="G44" s="9" t="str">
        <f>'6'!$J44</f>
        <v xml:space="preserve"> </v>
      </c>
      <c r="H44" s="9" t="str">
        <f>'7'!$J44</f>
        <v xml:space="preserve"> </v>
      </c>
      <c r="I44" s="9" t="str">
        <f>'8'!$J44</f>
        <v xml:space="preserve"> </v>
      </c>
      <c r="J44" s="9" t="str">
        <f>'9'!$J44</f>
        <v xml:space="preserve"> </v>
      </c>
      <c r="K44" s="8" t="str">
        <f>'10'!$J44</f>
        <v xml:space="preserve"> </v>
      </c>
      <c r="L44" s="12" t="str">
        <f t="shared" ref="L44:L45" si="26">IF(COUNT(B44:K44)&gt;0,COUNT(B44:K44)*$L$4,"")</f>
        <v/>
      </c>
      <c r="M44" s="51">
        <f t="shared" si="3"/>
        <v>0</v>
      </c>
      <c r="N44" s="51">
        <f t="shared" si="0"/>
        <v>0</v>
      </c>
      <c r="O44" s="51">
        <f t="shared" si="0"/>
        <v>0</v>
      </c>
      <c r="P44" s="51">
        <f t="shared" si="0"/>
        <v>0</v>
      </c>
      <c r="Q44" s="51">
        <f t="shared" si="0"/>
        <v>0</v>
      </c>
      <c r="R44" s="51">
        <f t="shared" si="24"/>
        <v>0</v>
      </c>
      <c r="S44" s="51">
        <f t="shared" si="24"/>
        <v>0</v>
      </c>
      <c r="T44" s="51">
        <f t="shared" si="23"/>
        <v>0</v>
      </c>
      <c r="U44" s="12" t="str">
        <f t="shared" si="4"/>
        <v/>
      </c>
      <c r="V44" s="49" t="str">
        <f t="shared" si="25"/>
        <v/>
      </c>
    </row>
    <row r="45" spans="1:22" ht="20.149999999999999" customHeight="1" thickBot="1" x14ac:dyDescent="0.4">
      <c r="A45" s="10" t="str">
        <f>IF(ISBLANK('2022 Raw Worksheet'!A45)=TRUE,"",'2022 Raw Worksheet'!A45)</f>
        <v>Peter Hunt</v>
      </c>
      <c r="B45" s="9" t="str">
        <f>'1'!$J45</f>
        <v xml:space="preserve"> </v>
      </c>
      <c r="C45" s="9" t="str">
        <f>'2'!$J45</f>
        <v xml:space="preserve"> </v>
      </c>
      <c r="D45" s="9" t="str">
        <f>'3'!$J45</f>
        <v xml:space="preserve"> </v>
      </c>
      <c r="E45" s="9" t="str">
        <f>'4'!$J45</f>
        <v xml:space="preserve"> </v>
      </c>
      <c r="F45" s="8" t="str">
        <f>'5'!$J45</f>
        <v xml:space="preserve"> </v>
      </c>
      <c r="G45" s="9" t="str">
        <f>'6'!$J45</f>
        <v xml:space="preserve"> </v>
      </c>
      <c r="H45" s="9" t="str">
        <f>'7'!$J45</f>
        <v xml:space="preserve"> </v>
      </c>
      <c r="I45" s="9" t="str">
        <f>'8'!$J45</f>
        <v xml:space="preserve"> </v>
      </c>
      <c r="J45" s="9" t="str">
        <f>'9'!$J45</f>
        <v xml:space="preserve"> </v>
      </c>
      <c r="K45" s="8" t="str">
        <f>'10'!$J45</f>
        <v xml:space="preserve"> </v>
      </c>
      <c r="L45" s="12" t="str">
        <f t="shared" si="26"/>
        <v/>
      </c>
      <c r="M45" s="51">
        <f t="shared" si="3"/>
        <v>0</v>
      </c>
      <c r="N45" s="51">
        <f t="shared" si="0"/>
        <v>0</v>
      </c>
      <c r="O45" s="51">
        <f t="shared" si="0"/>
        <v>0</v>
      </c>
      <c r="P45" s="51">
        <f t="shared" si="0"/>
        <v>0</v>
      </c>
      <c r="Q45" s="51">
        <f t="shared" si="0"/>
        <v>0</v>
      </c>
      <c r="R45" s="51">
        <f t="shared" si="24"/>
        <v>0</v>
      </c>
      <c r="S45" s="51">
        <f t="shared" si="24"/>
        <v>0</v>
      </c>
      <c r="T45" s="51">
        <f t="shared" si="23"/>
        <v>0</v>
      </c>
      <c r="U45" s="12" t="str">
        <f t="shared" si="4"/>
        <v/>
      </c>
      <c r="V45" s="49" t="str">
        <f t="shared" si="25"/>
        <v/>
      </c>
    </row>
    <row r="46" spans="1:22" ht="20.149999999999999" customHeight="1" thickBot="1" x14ac:dyDescent="0.4">
      <c r="A46" s="10" t="str">
        <f>IF(ISBLANK('2022 Raw Worksheet'!A46)=TRUE,"",'2022 Raw Worksheet'!A46)</f>
        <v>Richard Lipow</v>
      </c>
      <c r="B46" s="9" t="str">
        <f>'1'!$J46</f>
        <v xml:space="preserve"> </v>
      </c>
      <c r="C46" s="9" t="str">
        <f>'2'!$J46</f>
        <v xml:space="preserve"> </v>
      </c>
      <c r="D46" s="9" t="str">
        <f>'3'!$J46</f>
        <v xml:space="preserve"> </v>
      </c>
      <c r="E46" s="9" t="str">
        <f>'4'!$J46</f>
        <v xml:space="preserve"> </v>
      </c>
      <c r="F46" s="8" t="str">
        <f>'5'!$J46</f>
        <v xml:space="preserve"> </v>
      </c>
      <c r="G46" s="9" t="str">
        <f>'6'!$J46</f>
        <v xml:space="preserve"> </v>
      </c>
      <c r="H46" s="9" t="str">
        <f>'7'!$J46</f>
        <v xml:space="preserve"> </v>
      </c>
      <c r="I46" s="9" t="str">
        <f>'8'!$J46</f>
        <v xml:space="preserve"> </v>
      </c>
      <c r="J46" s="9" t="str">
        <f>'9'!$J46</f>
        <v xml:space="preserve"> </v>
      </c>
      <c r="K46" s="8" t="str">
        <f>'10'!$J46</f>
        <v xml:space="preserve"> </v>
      </c>
      <c r="L46" s="12" t="str">
        <f t="shared" si="5"/>
        <v/>
      </c>
      <c r="M46" s="51">
        <f t="shared" si="3"/>
        <v>0</v>
      </c>
      <c r="N46" s="51">
        <f t="shared" si="0"/>
        <v>0</v>
      </c>
      <c r="O46" s="51">
        <f t="shared" si="0"/>
        <v>0</v>
      </c>
      <c r="P46" s="51">
        <f t="shared" si="0"/>
        <v>0</v>
      </c>
      <c r="Q46" s="51">
        <f t="shared" si="0"/>
        <v>0</v>
      </c>
      <c r="R46" s="51">
        <f t="shared" si="24"/>
        <v>0</v>
      </c>
      <c r="S46" s="51">
        <f t="shared" si="24"/>
        <v>0</v>
      </c>
      <c r="T46" s="51">
        <f t="shared" si="23"/>
        <v>0</v>
      </c>
      <c r="U46" s="12" t="str">
        <f t="shared" si="4"/>
        <v/>
      </c>
      <c r="V46" s="49" t="str">
        <f t="shared" si="25"/>
        <v/>
      </c>
    </row>
    <row r="47" spans="1:22" ht="20.149999999999999" customHeight="1" thickBot="1" x14ac:dyDescent="0.4">
      <c r="A47" s="10" t="str">
        <f>IF(ISBLANK('2022 Raw Worksheet'!A47)=TRUE,"",'2022 Raw Worksheet'!A47)</f>
        <v>Robert Nyitrai</v>
      </c>
      <c r="B47" s="9" t="str">
        <f>'1'!$J47</f>
        <v xml:space="preserve"> </v>
      </c>
      <c r="C47" s="9" t="str">
        <f>'2'!$J47</f>
        <v xml:space="preserve"> </v>
      </c>
      <c r="D47" s="9" t="str">
        <f>'3'!$J47</f>
        <v xml:space="preserve"> </v>
      </c>
      <c r="E47" s="9" t="str">
        <f>'4'!$J47</f>
        <v xml:space="preserve"> </v>
      </c>
      <c r="F47" s="8" t="str">
        <f>'5'!$J47</f>
        <v xml:space="preserve"> </v>
      </c>
      <c r="G47" s="9" t="str">
        <f>'6'!$J47</f>
        <v xml:space="preserve"> </v>
      </c>
      <c r="H47" s="9" t="str">
        <f>'7'!$J47</f>
        <v xml:space="preserve"> </v>
      </c>
      <c r="I47" s="9" t="str">
        <f>'8'!$J47</f>
        <v xml:space="preserve"> </v>
      </c>
      <c r="J47" s="9" t="str">
        <f>'9'!$J47</f>
        <v xml:space="preserve"> </v>
      </c>
      <c r="K47" s="8" t="str">
        <f>'10'!$J47</f>
        <v xml:space="preserve"> </v>
      </c>
      <c r="L47" s="12" t="str">
        <f t="shared" ref="L47:L48" si="27">IF(COUNT(B47:K47)&gt;0,COUNT(B47:K47)*$L$4,"")</f>
        <v/>
      </c>
      <c r="M47" s="51">
        <f t="shared" si="3"/>
        <v>0</v>
      </c>
      <c r="N47" s="51">
        <f t="shared" si="0"/>
        <v>0</v>
      </c>
      <c r="O47" s="51">
        <f t="shared" si="0"/>
        <v>0</v>
      </c>
      <c r="P47" s="51">
        <f t="shared" si="0"/>
        <v>0</v>
      </c>
      <c r="Q47" s="51">
        <f t="shared" si="0"/>
        <v>0</v>
      </c>
      <c r="R47" s="51">
        <f t="shared" si="24"/>
        <v>0</v>
      </c>
      <c r="S47" s="51">
        <f t="shared" si="24"/>
        <v>0</v>
      </c>
      <c r="T47" s="51">
        <f t="shared" si="23"/>
        <v>0</v>
      </c>
      <c r="U47" s="12" t="str">
        <f t="shared" si="4"/>
        <v/>
      </c>
      <c r="V47" s="49" t="str">
        <f t="shared" si="25"/>
        <v/>
      </c>
    </row>
    <row r="48" spans="1:22" ht="20.149999999999999" customHeight="1" thickBot="1" x14ac:dyDescent="0.4">
      <c r="A48" s="10" t="str">
        <f>IF(ISBLANK('2022 Raw Worksheet'!A48)=TRUE,"",'2022 Raw Worksheet'!A48)</f>
        <v>Ron Seafoss</v>
      </c>
      <c r="B48" s="9" t="str">
        <f>'1'!$J48</f>
        <v xml:space="preserve"> </v>
      </c>
      <c r="C48" s="9" t="str">
        <f>'2'!$J48</f>
        <v xml:space="preserve"> </v>
      </c>
      <c r="D48" s="9" t="str">
        <f>'3'!$J48</f>
        <v xml:space="preserve"> </v>
      </c>
      <c r="E48" s="9" t="str">
        <f>'4'!$J48</f>
        <v xml:space="preserve"> </v>
      </c>
      <c r="F48" s="8" t="str">
        <f>'5'!$J48</f>
        <v xml:space="preserve"> </v>
      </c>
      <c r="G48" s="9" t="str">
        <f>'6'!$J48</f>
        <v xml:space="preserve"> </v>
      </c>
      <c r="H48" s="9" t="str">
        <f>'7'!$J48</f>
        <v xml:space="preserve"> </v>
      </c>
      <c r="I48" s="9" t="str">
        <f>'8'!$J48</f>
        <v xml:space="preserve"> </v>
      </c>
      <c r="J48" s="9" t="str">
        <f>'9'!$J48</f>
        <v xml:space="preserve"> </v>
      </c>
      <c r="K48" s="8" t="str">
        <f>'10'!$J48</f>
        <v xml:space="preserve"> </v>
      </c>
      <c r="L48" s="12" t="str">
        <f t="shared" si="27"/>
        <v/>
      </c>
      <c r="M48" s="51">
        <f t="shared" si="3"/>
        <v>0</v>
      </c>
      <c r="N48" s="51">
        <f t="shared" si="0"/>
        <v>0</v>
      </c>
      <c r="O48" s="51">
        <f t="shared" si="0"/>
        <v>0</v>
      </c>
      <c r="P48" s="51">
        <f t="shared" si="0"/>
        <v>0</v>
      </c>
      <c r="Q48" s="51">
        <f t="shared" si="0"/>
        <v>0</v>
      </c>
      <c r="R48" s="51">
        <f t="shared" si="24"/>
        <v>0</v>
      </c>
      <c r="S48" s="51">
        <f t="shared" si="24"/>
        <v>0</v>
      </c>
      <c r="T48" s="51">
        <f t="shared" si="23"/>
        <v>0</v>
      </c>
      <c r="U48" s="12" t="str">
        <f t="shared" si="4"/>
        <v/>
      </c>
      <c r="V48" s="49" t="str">
        <f t="shared" si="25"/>
        <v/>
      </c>
    </row>
    <row r="49" spans="1:22" ht="20.149999999999999" customHeight="1" thickBot="1" x14ac:dyDescent="0.4">
      <c r="A49" s="10" t="str">
        <f>IF(ISBLANK('2022 Raw Worksheet'!A49)=TRUE,"",'2022 Raw Worksheet'!A49)</f>
        <v>Shawn Black</v>
      </c>
      <c r="B49" s="9" t="str">
        <f>'1'!$J49</f>
        <v xml:space="preserve"> </v>
      </c>
      <c r="C49" s="9" t="str">
        <f>'2'!$J49</f>
        <v xml:space="preserve"> </v>
      </c>
      <c r="D49" s="9" t="str">
        <f>'3'!$J49</f>
        <v xml:space="preserve"> </v>
      </c>
      <c r="E49" s="9" t="str">
        <f>'4'!$J49</f>
        <v xml:space="preserve"> </v>
      </c>
      <c r="F49" s="8" t="str">
        <f>'5'!$J49</f>
        <v xml:space="preserve"> </v>
      </c>
      <c r="G49" s="9" t="str">
        <f>'6'!$J49</f>
        <v xml:space="preserve"> </v>
      </c>
      <c r="H49" s="9" t="str">
        <f>'7'!$J49</f>
        <v xml:space="preserve"> </v>
      </c>
      <c r="I49" s="9" t="str">
        <f>'8'!$J49</f>
        <v xml:space="preserve"> </v>
      </c>
      <c r="J49" s="9" t="str">
        <f>'9'!$J49</f>
        <v xml:space="preserve"> </v>
      </c>
      <c r="K49" s="8" t="str">
        <f>'10'!$J49</f>
        <v xml:space="preserve"> </v>
      </c>
      <c r="L49" s="12" t="str">
        <f t="shared" ref="L49" si="28">IF(COUNT(B49:K49)&gt;0,COUNT(B49:K49)*$L$4,"")</f>
        <v/>
      </c>
      <c r="M49" s="51">
        <f t="shared" si="3"/>
        <v>0</v>
      </c>
      <c r="N49" s="51">
        <f t="shared" si="0"/>
        <v>0</v>
      </c>
      <c r="O49" s="51">
        <f t="shared" si="0"/>
        <v>0</v>
      </c>
      <c r="P49" s="51">
        <f t="shared" si="0"/>
        <v>0</v>
      </c>
      <c r="Q49" s="51">
        <f t="shared" si="0"/>
        <v>0</v>
      </c>
      <c r="R49" s="51">
        <f t="shared" si="24"/>
        <v>0</v>
      </c>
      <c r="S49" s="51">
        <f t="shared" si="24"/>
        <v>0</v>
      </c>
      <c r="T49" s="51">
        <f t="shared" si="23"/>
        <v>0</v>
      </c>
      <c r="U49" s="12" t="str">
        <f t="shared" si="4"/>
        <v/>
      </c>
      <c r="V49" s="49" t="str">
        <f t="shared" si="25"/>
        <v/>
      </c>
    </row>
    <row r="50" spans="1:22" ht="20.149999999999999" customHeight="1" thickBot="1" x14ac:dyDescent="0.4">
      <c r="A50" s="10" t="str">
        <f>IF(ISBLANK('2022 Raw Worksheet'!A50)=TRUE,"",'2022 Raw Worksheet'!A50)</f>
        <v>Stephane Roy</v>
      </c>
      <c r="B50" s="9" t="str">
        <f>'1'!$J50</f>
        <v xml:space="preserve"> </v>
      </c>
      <c r="C50" s="9" t="str">
        <f>'2'!$J50</f>
        <v xml:space="preserve"> </v>
      </c>
      <c r="D50" s="9" t="str">
        <f>'3'!$J50</f>
        <v xml:space="preserve"> </v>
      </c>
      <c r="E50" s="9" t="str">
        <f>'4'!$J50</f>
        <v xml:space="preserve"> </v>
      </c>
      <c r="F50" s="8" t="str">
        <f>'5'!$J50</f>
        <v xml:space="preserve"> </v>
      </c>
      <c r="G50" s="9" t="str">
        <f>'6'!$J50</f>
        <v xml:space="preserve"> </v>
      </c>
      <c r="H50" s="9" t="str">
        <f>'7'!$J50</f>
        <v xml:space="preserve"> </v>
      </c>
      <c r="I50" s="9" t="str">
        <f>'8'!$J50</f>
        <v xml:space="preserve"> </v>
      </c>
      <c r="J50" s="9" t="str">
        <f>'9'!$J50</f>
        <v xml:space="preserve"> </v>
      </c>
      <c r="K50" s="8" t="str">
        <f>'10'!$J50</f>
        <v xml:space="preserve"> </v>
      </c>
      <c r="L50" s="12" t="str">
        <f t="shared" si="5"/>
        <v/>
      </c>
      <c r="M50" s="51">
        <f t="shared" si="3"/>
        <v>0</v>
      </c>
      <c r="N50" s="51">
        <f t="shared" si="0"/>
        <v>0</v>
      </c>
      <c r="O50" s="51">
        <f t="shared" si="0"/>
        <v>0</v>
      </c>
      <c r="P50" s="51">
        <f t="shared" si="0"/>
        <v>0</v>
      </c>
      <c r="Q50" s="51">
        <f t="shared" si="0"/>
        <v>0</v>
      </c>
      <c r="R50" s="51">
        <f t="shared" si="24"/>
        <v>0</v>
      </c>
      <c r="S50" s="51">
        <f t="shared" si="24"/>
        <v>0</v>
      </c>
      <c r="T50" s="51">
        <f t="shared" si="23"/>
        <v>0</v>
      </c>
      <c r="U50" s="12" t="str">
        <f t="shared" si="4"/>
        <v/>
      </c>
      <c r="V50" s="49" t="str">
        <f t="shared" si="25"/>
        <v/>
      </c>
    </row>
    <row r="51" spans="1:22" ht="20.149999999999999" customHeight="1" thickBot="1" x14ac:dyDescent="0.4">
      <c r="A51" s="10" t="str">
        <f>IF(ISBLANK('2022 Raw Worksheet'!A51)=TRUE,"",'2022 Raw Worksheet'!A51)</f>
        <v>Steve Washington</v>
      </c>
      <c r="B51" s="9" t="str">
        <f>'1'!$J51</f>
        <v xml:space="preserve"> </v>
      </c>
      <c r="C51" s="9" t="str">
        <f>'2'!$J51</f>
        <v xml:space="preserve"> </v>
      </c>
      <c r="D51" s="9" t="str">
        <f>'3'!$J51</f>
        <v xml:space="preserve"> </v>
      </c>
      <c r="E51" s="9" t="str">
        <f>'4'!$J51</f>
        <v xml:space="preserve"> </v>
      </c>
      <c r="F51" s="8" t="str">
        <f>'5'!$J51</f>
        <v xml:space="preserve"> </v>
      </c>
      <c r="G51" s="9" t="str">
        <f>'6'!$J51</f>
        <v xml:space="preserve"> </v>
      </c>
      <c r="H51" s="9" t="str">
        <f>'7'!$J51</f>
        <v xml:space="preserve"> </v>
      </c>
      <c r="I51" s="9" t="str">
        <f>'8'!$J51</f>
        <v xml:space="preserve"> </v>
      </c>
      <c r="J51" s="9" t="str">
        <f>'9'!$J51</f>
        <v xml:space="preserve"> </v>
      </c>
      <c r="K51" s="8" t="str">
        <f>'10'!$J51</f>
        <v xml:space="preserve"> </v>
      </c>
      <c r="L51" s="12" t="str">
        <f t="shared" si="5"/>
        <v/>
      </c>
      <c r="M51" s="51">
        <f t="shared" si="3"/>
        <v>0</v>
      </c>
      <c r="N51" s="51">
        <f t="shared" si="0"/>
        <v>0</v>
      </c>
      <c r="O51" s="51">
        <f t="shared" si="0"/>
        <v>0</v>
      </c>
      <c r="P51" s="51">
        <f t="shared" si="0"/>
        <v>0</v>
      </c>
      <c r="Q51" s="51">
        <f t="shared" si="0"/>
        <v>0</v>
      </c>
      <c r="R51" s="51">
        <f t="shared" si="24"/>
        <v>0</v>
      </c>
      <c r="S51" s="51">
        <f t="shared" si="24"/>
        <v>0</v>
      </c>
      <c r="T51" s="51">
        <f t="shared" si="23"/>
        <v>0</v>
      </c>
      <c r="U51" s="12" t="str">
        <f t="shared" si="4"/>
        <v/>
      </c>
      <c r="V51" s="49" t="str">
        <f t="shared" si="25"/>
        <v/>
      </c>
    </row>
    <row r="52" spans="1:22" ht="20.149999999999999" customHeight="1" thickBot="1" x14ac:dyDescent="0.4">
      <c r="A52" s="10" t="str">
        <f>IF(ISBLANK('2022 Raw Worksheet'!A52)=TRUE,"",'2022 Raw Worksheet'!A52)</f>
        <v>Tiffany Hamilton</v>
      </c>
      <c r="B52" s="9" t="str">
        <f>'1'!$J52</f>
        <v xml:space="preserve"> </v>
      </c>
      <c r="C52" s="9" t="str">
        <f>'2'!$J52</f>
        <v xml:space="preserve"> </v>
      </c>
      <c r="D52" s="9" t="str">
        <f>'3'!$J52</f>
        <v xml:space="preserve"> </v>
      </c>
      <c r="E52" s="9" t="str">
        <f>'4'!$J52</f>
        <v xml:space="preserve"> </v>
      </c>
      <c r="F52" s="8" t="str">
        <f>'5'!$J52</f>
        <v xml:space="preserve"> </v>
      </c>
      <c r="G52" s="9" t="str">
        <f>'6'!$J52</f>
        <v xml:space="preserve"> </v>
      </c>
      <c r="H52" s="9" t="str">
        <f>'7'!$J52</f>
        <v xml:space="preserve"> </v>
      </c>
      <c r="I52" s="9" t="str">
        <f>'8'!$J52</f>
        <v xml:space="preserve"> </v>
      </c>
      <c r="J52" s="9" t="str">
        <f>'9'!$J52</f>
        <v xml:space="preserve"> </v>
      </c>
      <c r="K52" s="8" t="str">
        <f>'10'!$J52</f>
        <v xml:space="preserve"> </v>
      </c>
      <c r="L52" s="12" t="str">
        <f t="shared" si="5"/>
        <v/>
      </c>
      <c r="M52" s="51">
        <f t="shared" si="3"/>
        <v>0</v>
      </c>
      <c r="N52" s="51">
        <f t="shared" si="0"/>
        <v>0</v>
      </c>
      <c r="O52" s="51">
        <f t="shared" si="0"/>
        <v>0</v>
      </c>
      <c r="P52" s="51">
        <f t="shared" si="0"/>
        <v>0</v>
      </c>
      <c r="Q52" s="51">
        <f t="shared" si="0"/>
        <v>0</v>
      </c>
      <c r="R52" s="51">
        <f t="shared" si="24"/>
        <v>0</v>
      </c>
      <c r="S52" s="51">
        <f t="shared" si="24"/>
        <v>0</v>
      </c>
      <c r="T52" s="51">
        <f t="shared" si="23"/>
        <v>0</v>
      </c>
      <c r="U52" s="12" t="str">
        <f t="shared" si="4"/>
        <v/>
      </c>
      <c r="V52" s="49" t="str">
        <f t="shared" si="25"/>
        <v/>
      </c>
    </row>
    <row r="53" spans="1:22" ht="20.149999999999999" customHeight="1" thickBot="1" x14ac:dyDescent="0.4">
      <c r="A53" s="10" t="str">
        <f>IF(ISBLANK('2022 Raw Worksheet'!A53)=TRUE,"",'2022 Raw Worksheet'!A53)</f>
        <v>Tony DeMarco</v>
      </c>
      <c r="B53" s="9" t="str">
        <f>'1'!$J53</f>
        <v xml:space="preserve"> </v>
      </c>
      <c r="C53" s="9" t="str">
        <f>'2'!$J53</f>
        <v xml:space="preserve"> </v>
      </c>
      <c r="D53" s="9" t="str">
        <f>'3'!$J53</f>
        <v xml:space="preserve"> </v>
      </c>
      <c r="E53" s="9" t="str">
        <f>'4'!$J53</f>
        <v xml:space="preserve"> </v>
      </c>
      <c r="F53" s="8" t="str">
        <f>'5'!$J53</f>
        <v xml:space="preserve"> </v>
      </c>
      <c r="G53" s="9" t="str">
        <f>'6'!$J53</f>
        <v xml:space="preserve"> </v>
      </c>
      <c r="H53" s="9" t="str">
        <f>'7'!$J53</f>
        <v xml:space="preserve"> </v>
      </c>
      <c r="I53" s="9" t="str">
        <f>'8'!$J53</f>
        <v xml:space="preserve"> </v>
      </c>
      <c r="J53" s="9" t="str">
        <f>'9'!$J53</f>
        <v xml:space="preserve"> </v>
      </c>
      <c r="K53" s="8" t="str">
        <f>'10'!$J53</f>
        <v xml:space="preserve"> </v>
      </c>
      <c r="L53" s="12" t="str">
        <f t="shared" si="5"/>
        <v/>
      </c>
      <c r="M53" s="51">
        <f t="shared" si="3"/>
        <v>0</v>
      </c>
      <c r="N53" s="51">
        <f t="shared" si="0"/>
        <v>0</v>
      </c>
      <c r="O53" s="51">
        <f t="shared" si="0"/>
        <v>0</v>
      </c>
      <c r="P53" s="51">
        <f t="shared" si="0"/>
        <v>0</v>
      </c>
      <c r="Q53" s="51">
        <f t="shared" si="0"/>
        <v>0</v>
      </c>
      <c r="R53" s="51">
        <f t="shared" si="24"/>
        <v>0</v>
      </c>
      <c r="S53" s="51">
        <f t="shared" si="24"/>
        <v>0</v>
      </c>
      <c r="T53" s="51">
        <f t="shared" si="23"/>
        <v>0</v>
      </c>
      <c r="U53" s="12" t="str">
        <f t="shared" si="4"/>
        <v/>
      </c>
      <c r="V53" s="49" t="str">
        <f t="shared" si="25"/>
        <v/>
      </c>
    </row>
    <row r="54" spans="1:22" ht="20.149999999999999" customHeight="1" thickBot="1" x14ac:dyDescent="0.4">
      <c r="A54" s="10" t="str">
        <f>IF(ISBLANK('2022 Raw Worksheet'!A54)=TRUE,"",'2022 Raw Worksheet'!A54)</f>
        <v>Tony Micciolo</v>
      </c>
      <c r="B54" s="9" t="str">
        <f>'1'!$J54</f>
        <v xml:space="preserve"> </v>
      </c>
      <c r="C54" s="9" t="str">
        <f>'2'!$J54</f>
        <v xml:space="preserve"> </v>
      </c>
      <c r="D54" s="9" t="str">
        <f>'3'!$J54</f>
        <v xml:space="preserve"> </v>
      </c>
      <c r="E54" s="9" t="str">
        <f>'4'!$J54</f>
        <v xml:space="preserve"> </v>
      </c>
      <c r="F54" s="8" t="str">
        <f>'5'!$J54</f>
        <v xml:space="preserve"> </v>
      </c>
      <c r="G54" s="9" t="str">
        <f>'6'!$J54</f>
        <v xml:space="preserve"> </v>
      </c>
      <c r="H54" s="9" t="str">
        <f>'7'!$J54</f>
        <v xml:space="preserve"> </v>
      </c>
      <c r="I54" s="9" t="str">
        <f>'8'!$J54</f>
        <v xml:space="preserve"> </v>
      </c>
      <c r="J54" s="9" t="str">
        <f>'9'!$J54</f>
        <v xml:space="preserve"> </v>
      </c>
      <c r="K54" s="8" t="str">
        <f>'10'!$J54</f>
        <v xml:space="preserve"> </v>
      </c>
      <c r="L54" s="12" t="str">
        <f t="shared" si="5"/>
        <v/>
      </c>
      <c r="M54" s="51">
        <f t="shared" si="3"/>
        <v>0</v>
      </c>
      <c r="N54" s="51">
        <f t="shared" si="0"/>
        <v>0</v>
      </c>
      <c r="O54" s="51">
        <f t="shared" si="0"/>
        <v>0</v>
      </c>
      <c r="P54" s="51">
        <f t="shared" si="0"/>
        <v>0</v>
      </c>
      <c r="Q54" s="51">
        <f t="shared" si="0"/>
        <v>0</v>
      </c>
      <c r="R54" s="51">
        <f t="shared" si="24"/>
        <v>0</v>
      </c>
      <c r="S54" s="51">
        <f t="shared" si="24"/>
        <v>0</v>
      </c>
      <c r="T54" s="51">
        <f t="shared" si="23"/>
        <v>0</v>
      </c>
      <c r="U54" s="12" t="str">
        <f t="shared" si="4"/>
        <v/>
      </c>
      <c r="V54" s="49" t="str">
        <f t="shared" si="25"/>
        <v/>
      </c>
    </row>
    <row r="55" spans="1:22" ht="20.149999999999999" customHeight="1" thickBot="1" x14ac:dyDescent="0.4">
      <c r="A55" s="10" t="str">
        <f>IF(ISBLANK('2022 Raw Worksheet'!A55)=TRUE,"",'2022 Raw Worksheet'!A55)</f>
        <v>Trevor Naidoo</v>
      </c>
      <c r="B55" s="9">
        <f>'1'!$J55</f>
        <v>10</v>
      </c>
      <c r="C55" s="9" t="str">
        <f>'2'!$J55</f>
        <v xml:space="preserve"> </v>
      </c>
      <c r="D55" s="9" t="str">
        <f>'3'!$J55</f>
        <v xml:space="preserve"> </v>
      </c>
      <c r="E55" s="9" t="str">
        <f>'4'!$J55</f>
        <v xml:space="preserve"> </v>
      </c>
      <c r="F55" s="11" t="str">
        <f>'5'!$J55</f>
        <v xml:space="preserve"> </v>
      </c>
      <c r="G55" s="9" t="str">
        <f>'6'!$J55</f>
        <v xml:space="preserve"> </v>
      </c>
      <c r="H55" s="9" t="str">
        <f>'7'!$J55</f>
        <v xml:space="preserve"> </v>
      </c>
      <c r="I55" s="9" t="str">
        <f>'8'!$J55</f>
        <v xml:space="preserve"> </v>
      </c>
      <c r="J55" s="9" t="str">
        <f>'9'!$J55</f>
        <v xml:space="preserve"> </v>
      </c>
      <c r="K55" s="11" t="str">
        <f>'10'!$J55</f>
        <v xml:space="preserve"> </v>
      </c>
      <c r="L55" s="12">
        <f t="shared" si="5"/>
        <v>1</v>
      </c>
      <c r="M55" s="51">
        <f t="shared" si="3"/>
        <v>10</v>
      </c>
      <c r="N55" s="51">
        <f t="shared" si="0"/>
        <v>0</v>
      </c>
      <c r="O55" s="51">
        <f t="shared" si="0"/>
        <v>0</v>
      </c>
      <c r="P55" s="51">
        <f t="shared" si="0"/>
        <v>0</v>
      </c>
      <c r="Q55" s="51">
        <f t="shared" si="0"/>
        <v>0</v>
      </c>
      <c r="R55" s="51">
        <f t="shared" si="24"/>
        <v>0</v>
      </c>
      <c r="S55" s="51">
        <f t="shared" si="24"/>
        <v>0</v>
      </c>
      <c r="T55" s="51">
        <f t="shared" si="23"/>
        <v>0</v>
      </c>
      <c r="U55" s="12">
        <f t="shared" si="4"/>
        <v>11</v>
      </c>
      <c r="V55" s="49">
        <f t="shared" si="25"/>
        <v>1</v>
      </c>
    </row>
    <row r="56" spans="1:22" ht="20.149999999999999" customHeight="1" thickBot="1" x14ac:dyDescent="0.4">
      <c r="A56" s="10" t="str">
        <f>IF(ISBLANK('2022 Raw Worksheet'!A56)=TRUE,"",'2022 Raw Worksheet'!A56)</f>
        <v>Vytenis Bichnevicius</v>
      </c>
      <c r="B56" s="9" t="str">
        <f>'1'!$J56</f>
        <v xml:space="preserve"> </v>
      </c>
      <c r="C56" s="9" t="str">
        <f>'2'!$J56</f>
        <v xml:space="preserve"> </v>
      </c>
      <c r="D56" s="9" t="str">
        <f>'3'!$J56</f>
        <v xml:space="preserve"> </v>
      </c>
      <c r="E56" s="9" t="str">
        <f>'4'!$J56</f>
        <v xml:space="preserve"> </v>
      </c>
      <c r="F56" s="11" t="str">
        <f>'5'!$J56</f>
        <v xml:space="preserve"> </v>
      </c>
      <c r="G56" s="9" t="str">
        <f>'6'!$J56</f>
        <v xml:space="preserve"> </v>
      </c>
      <c r="H56" s="9" t="str">
        <f>'7'!$J56</f>
        <v xml:space="preserve"> </v>
      </c>
      <c r="I56" s="9" t="str">
        <f>'8'!$J56</f>
        <v xml:space="preserve"> </v>
      </c>
      <c r="J56" s="9" t="str">
        <f>'9'!$J56</f>
        <v xml:space="preserve"> </v>
      </c>
      <c r="K56" s="11" t="str">
        <f>'10'!$J56</f>
        <v xml:space="preserve"> </v>
      </c>
      <c r="L56" s="12" t="str">
        <f t="shared" si="5"/>
        <v/>
      </c>
      <c r="M56" s="51">
        <f t="shared" si="3"/>
        <v>0</v>
      </c>
      <c r="N56" s="51">
        <f t="shared" si="0"/>
        <v>0</v>
      </c>
      <c r="O56" s="51">
        <f t="shared" si="0"/>
        <v>0</v>
      </c>
      <c r="P56" s="51">
        <f t="shared" si="0"/>
        <v>0</v>
      </c>
      <c r="Q56" s="51">
        <f t="shared" si="0"/>
        <v>0</v>
      </c>
      <c r="R56" s="51">
        <f t="shared" si="24"/>
        <v>0</v>
      </c>
      <c r="S56" s="51">
        <f t="shared" si="24"/>
        <v>0</v>
      </c>
      <c r="T56" s="51">
        <f t="shared" si="23"/>
        <v>0</v>
      </c>
      <c r="U56" s="12" t="str">
        <f t="shared" si="4"/>
        <v/>
      </c>
      <c r="V56" s="49" t="str">
        <f t="shared" si="25"/>
        <v/>
      </c>
    </row>
    <row r="57" spans="1:22" ht="20.149999999999999" customHeight="1" thickBot="1" x14ac:dyDescent="0.4">
      <c r="A57" s="10" t="str">
        <f>IF(ISBLANK('2022 Raw Worksheet'!A57)=TRUE,"",'2022 Raw Worksheet'!A57)</f>
        <v>Will Majarian</v>
      </c>
      <c r="B57" s="9" t="str">
        <f>'1'!$J57</f>
        <v xml:space="preserve"> </v>
      </c>
      <c r="C57" s="9" t="str">
        <f>'2'!$J57</f>
        <v xml:space="preserve"> </v>
      </c>
      <c r="D57" s="9" t="str">
        <f>'3'!$J57</f>
        <v xml:space="preserve"> </v>
      </c>
      <c r="E57" s="9" t="str">
        <f>'4'!$J57</f>
        <v xml:space="preserve"> </v>
      </c>
      <c r="F57" s="11" t="str">
        <f>'5'!$J57</f>
        <v xml:space="preserve"> </v>
      </c>
      <c r="G57" s="9" t="str">
        <f>'6'!$J57</f>
        <v xml:space="preserve"> </v>
      </c>
      <c r="H57" s="9" t="str">
        <f>'7'!$J57</f>
        <v xml:space="preserve"> </v>
      </c>
      <c r="I57" s="9" t="str">
        <f>'8'!$J57</f>
        <v xml:space="preserve"> </v>
      </c>
      <c r="J57" s="9" t="str">
        <f>'9'!$J57</f>
        <v xml:space="preserve"> </v>
      </c>
      <c r="K57" s="11" t="str">
        <f>'10'!$J57</f>
        <v xml:space="preserve"> </v>
      </c>
      <c r="L57" s="12" t="str">
        <f t="shared" ref="L57:L58" si="29">IF(COUNT(B57:K57)&gt;0,COUNT(B57:K57)*$L$4,"")</f>
        <v/>
      </c>
      <c r="M57" s="51">
        <f t="shared" si="3"/>
        <v>0</v>
      </c>
      <c r="N57" s="51">
        <f t="shared" si="0"/>
        <v>0</v>
      </c>
      <c r="O57" s="51">
        <f t="shared" si="0"/>
        <v>0</v>
      </c>
      <c r="P57" s="51">
        <f t="shared" si="0"/>
        <v>0</v>
      </c>
      <c r="Q57" s="51">
        <f t="shared" si="0"/>
        <v>0</v>
      </c>
      <c r="R57" s="51">
        <f t="shared" si="24"/>
        <v>0</v>
      </c>
      <c r="S57" s="51">
        <f t="shared" si="24"/>
        <v>0</v>
      </c>
      <c r="T57" s="51">
        <f t="shared" si="23"/>
        <v>0</v>
      </c>
      <c r="U57" s="12" t="str">
        <f t="shared" si="4"/>
        <v/>
      </c>
      <c r="V57" s="49" t="str">
        <f t="shared" si="25"/>
        <v/>
      </c>
    </row>
    <row r="58" spans="1:22" ht="20.149999999999999" customHeight="1" thickBot="1" x14ac:dyDescent="0.4">
      <c r="A58" s="10" t="str">
        <f>IF(ISBLANK('2022 Raw Worksheet'!A58)=TRUE,"",'2022 Raw Worksheet'!A58)</f>
        <v>Zohrab Derkrikorian</v>
      </c>
      <c r="B58" s="9" t="str">
        <f>'1'!$J58</f>
        <v xml:space="preserve"> </v>
      </c>
      <c r="C58" s="9" t="str">
        <f>'2'!$J58</f>
        <v xml:space="preserve"> </v>
      </c>
      <c r="D58" s="9" t="str">
        <f>'3'!$J58</f>
        <v xml:space="preserve"> </v>
      </c>
      <c r="E58" s="9" t="str">
        <f>'4'!$J58</f>
        <v xml:space="preserve"> </v>
      </c>
      <c r="F58" s="8" t="str">
        <f>'5'!$J58</f>
        <v xml:space="preserve"> </v>
      </c>
      <c r="G58" s="9" t="str">
        <f>'6'!$J58</f>
        <v xml:space="preserve"> </v>
      </c>
      <c r="H58" s="9" t="str">
        <f>'7'!$J58</f>
        <v xml:space="preserve"> </v>
      </c>
      <c r="I58" s="9" t="str">
        <f>'8'!$J58</f>
        <v xml:space="preserve"> </v>
      </c>
      <c r="J58" s="9" t="str">
        <f>'9'!$J58</f>
        <v xml:space="preserve"> </v>
      </c>
      <c r="K58" s="8" t="str">
        <f>'10'!$J58</f>
        <v xml:space="preserve"> </v>
      </c>
      <c r="L58" s="12" t="str">
        <f t="shared" si="29"/>
        <v/>
      </c>
      <c r="M58" s="51">
        <f t="shared" si="3"/>
        <v>0</v>
      </c>
      <c r="N58" s="51">
        <f t="shared" si="0"/>
        <v>0</v>
      </c>
      <c r="O58" s="51">
        <f t="shared" si="0"/>
        <v>0</v>
      </c>
      <c r="P58" s="51">
        <f t="shared" si="0"/>
        <v>0</v>
      </c>
      <c r="Q58" s="51">
        <f t="shared" si="0"/>
        <v>0</v>
      </c>
      <c r="R58" s="51">
        <f t="shared" si="24"/>
        <v>0</v>
      </c>
      <c r="S58" s="51">
        <f t="shared" si="24"/>
        <v>0</v>
      </c>
      <c r="T58" s="51">
        <f t="shared" si="23"/>
        <v>0</v>
      </c>
      <c r="U58" s="12" t="str">
        <f t="shared" si="4"/>
        <v/>
      </c>
      <c r="V58" s="49" t="str">
        <f t="shared" si="25"/>
        <v/>
      </c>
    </row>
    <row r="59" spans="1:22" ht="20.149999999999999" customHeight="1" thickBot="1" x14ac:dyDescent="0.4">
      <c r="A59" s="10" t="str">
        <f>IF(ISBLANK('2022 Raw Worksheet'!A59)=TRUE,"",'2022 Raw Worksheet'!A59)</f>
        <v>Zachary Pratt</v>
      </c>
      <c r="B59" s="9" t="str">
        <f>'1'!$J59</f>
        <v xml:space="preserve"> </v>
      </c>
      <c r="C59" s="9" t="str">
        <f>'2'!$J59</f>
        <v xml:space="preserve"> </v>
      </c>
      <c r="D59" s="9" t="str">
        <f>'3'!$J59</f>
        <v xml:space="preserve"> </v>
      </c>
      <c r="E59" s="9" t="str">
        <f>'4'!$J59</f>
        <v xml:space="preserve"> </v>
      </c>
      <c r="F59" s="11" t="str">
        <f>'5'!$J59</f>
        <v xml:space="preserve"> </v>
      </c>
      <c r="G59" s="9" t="str">
        <f>'6'!$J59</f>
        <v xml:space="preserve"> </v>
      </c>
      <c r="H59" s="9" t="str">
        <f>'7'!$J59</f>
        <v xml:space="preserve"> </v>
      </c>
      <c r="I59" s="9" t="str">
        <f>'8'!$J59</f>
        <v xml:space="preserve"> </v>
      </c>
      <c r="J59" s="9" t="str">
        <f>'9'!$J59</f>
        <v xml:space="preserve"> </v>
      </c>
      <c r="K59" s="11" t="str">
        <f>'10'!$J59</f>
        <v xml:space="preserve"> </v>
      </c>
      <c r="L59" s="12" t="str">
        <f t="shared" ref="L59:L60" si="30">IF(COUNT(B59:K59)&gt;0,COUNT(B59:K59)*$L$4,"")</f>
        <v/>
      </c>
      <c r="M59" s="51">
        <f t="shared" si="3"/>
        <v>0</v>
      </c>
      <c r="N59" s="51">
        <f t="shared" si="3"/>
        <v>0</v>
      </c>
      <c r="O59" s="51">
        <f t="shared" si="3"/>
        <v>0</v>
      </c>
      <c r="P59" s="51">
        <f t="shared" si="3"/>
        <v>0</v>
      </c>
      <c r="Q59" s="51">
        <f t="shared" si="3"/>
        <v>0</v>
      </c>
      <c r="R59" s="51">
        <f t="shared" si="24"/>
        <v>0</v>
      </c>
      <c r="S59" s="51">
        <f t="shared" si="24"/>
        <v>0</v>
      </c>
      <c r="T59" s="51">
        <f t="shared" si="23"/>
        <v>0</v>
      </c>
      <c r="U59" s="12" t="str">
        <f t="shared" si="4"/>
        <v/>
      </c>
      <c r="V59" s="49" t="str">
        <f t="shared" si="25"/>
        <v/>
      </c>
    </row>
    <row r="60" spans="1:22" ht="20.149999999999999" customHeight="1" x14ac:dyDescent="0.35">
      <c r="A60" s="7" t="str">
        <f>IF(ISBLANK('2022 Raw Worksheet'!A60)=TRUE,"",'2022 Raw Worksheet'!A60)</f>
        <v/>
      </c>
      <c r="B60" s="8" t="str">
        <f>'1'!$J60</f>
        <v xml:space="preserve"> </v>
      </c>
      <c r="C60" s="8" t="str">
        <f>'2'!$J60</f>
        <v xml:space="preserve"> </v>
      </c>
      <c r="D60" s="8" t="str">
        <f>'3'!$J60</f>
        <v xml:space="preserve"> </v>
      </c>
      <c r="E60" s="8" t="str">
        <f>'4'!$J60</f>
        <v xml:space="preserve"> </v>
      </c>
      <c r="F60" s="8" t="str">
        <f>'5'!$J60</f>
        <v xml:space="preserve"> </v>
      </c>
      <c r="G60" s="8" t="str">
        <f>'6'!$J60</f>
        <v xml:space="preserve"> </v>
      </c>
      <c r="H60" s="8" t="str">
        <f>'7'!$J60</f>
        <v xml:space="preserve"> </v>
      </c>
      <c r="I60" s="8" t="str">
        <f>'8'!$J60</f>
        <v xml:space="preserve"> </v>
      </c>
      <c r="J60" s="8" t="str">
        <f>'9'!$J60</f>
        <v xml:space="preserve"> </v>
      </c>
      <c r="K60" s="8" t="str">
        <f>'10'!$J60</f>
        <v xml:space="preserve"> </v>
      </c>
      <c r="L60" s="12" t="str">
        <f t="shared" si="30"/>
        <v/>
      </c>
      <c r="M60" s="51">
        <f t="shared" si="3"/>
        <v>0</v>
      </c>
      <c r="N60" s="51">
        <f t="shared" si="3"/>
        <v>0</v>
      </c>
      <c r="O60" s="51">
        <f t="shared" si="3"/>
        <v>0</v>
      </c>
      <c r="P60" s="51">
        <f t="shared" si="3"/>
        <v>0</v>
      </c>
      <c r="Q60" s="51">
        <f t="shared" si="3"/>
        <v>0</v>
      </c>
      <c r="R60" s="51">
        <f t="shared" si="24"/>
        <v>0</v>
      </c>
      <c r="S60" s="51">
        <f t="shared" si="24"/>
        <v>0</v>
      </c>
      <c r="T60" s="51">
        <f t="shared" si="23"/>
        <v>0</v>
      </c>
      <c r="U60" s="12" t="str">
        <f t="shared" si="4"/>
        <v/>
      </c>
      <c r="V60" s="49" t="str">
        <f t="shared" si="25"/>
        <v/>
      </c>
    </row>
    <row r="61" spans="1:22" ht="5.15" customHeight="1" thickBot="1" x14ac:dyDescent="0.4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9"/>
    </row>
    <row r="62" spans="1:22" ht="14.5" thickTop="1" x14ac:dyDescent="0.35"/>
  </sheetData>
  <mergeCells count="12">
    <mergeCell ref="O2:O3"/>
    <mergeCell ref="P2:P3"/>
    <mergeCell ref="Q2:Q3"/>
    <mergeCell ref="A1:V1"/>
    <mergeCell ref="U2:U4"/>
    <mergeCell ref="V2:V4"/>
    <mergeCell ref="L2:L3"/>
    <mergeCell ref="M2:M3"/>
    <mergeCell ref="N2:N3"/>
    <mergeCell ref="R2:R3"/>
    <mergeCell ref="S2:S3"/>
    <mergeCell ref="T2:T3"/>
  </mergeCells>
  <printOptions horizontalCentered="1" verticalCentered="1"/>
  <pageMargins left="0.7" right="0.7" top="0.75" bottom="0.75" header="0.3" footer="0.3"/>
  <pageSetup scale="5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activeCell="E13" sqref="E13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12.816406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13.726562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thickTop="1" x14ac:dyDescent="0.35">
      <c r="A1" s="107" t="s">
        <v>111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5.5" customHeight="1" thickBot="1" x14ac:dyDescent="0.4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s="74" customFormat="1" ht="20.25" customHeight="1" thickTop="1" thickBot="1" x14ac:dyDescent="0.4">
      <c r="A3" s="69" t="s">
        <v>106</v>
      </c>
      <c r="B3" s="70" t="s">
        <v>15</v>
      </c>
      <c r="C3" s="71"/>
      <c r="D3" s="105" t="s">
        <v>125</v>
      </c>
      <c r="E3" s="105"/>
      <c r="F3" s="106"/>
      <c r="G3" s="72" t="s">
        <v>16</v>
      </c>
      <c r="H3" s="73"/>
      <c r="I3" s="103">
        <v>44675</v>
      </c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5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5" t="s">
        <v>5</v>
      </c>
      <c r="J4" s="66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33" t="str">
        <f t="shared" ref="D5:D43" si="1">IF(B5&gt;0,_xlfn.RANK.AVG(C5,$C$5:$C$60,0),"")</f>
        <v/>
      </c>
      <c r="E5" s="52"/>
      <c r="F5" s="52"/>
      <c r="G5" s="18">
        <f t="shared" ref="G5:G60" si="2">F5*B5</f>
        <v>0</v>
      </c>
      <c r="H5" s="18" t="str">
        <f t="shared" ref="H5:H60" si="3">IF(G5&gt;0, 1000-G5,"")</f>
        <v/>
      </c>
      <c r="I5" s="35">
        <f t="shared" ref="I5:I42" si="4">IF(E5="AX99",50,IF(G5&gt;0,_xlfn.RANK.AVG(H5,$H$5:$H$60,0),0))</f>
        <v>0</v>
      </c>
      <c r="J5" s="34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5">IF(B6&gt;0, 1000-B6,"")</f>
        <v/>
      </c>
      <c r="D6" s="35" t="str">
        <f t="shared" si="1"/>
        <v/>
      </c>
      <c r="E6" s="53"/>
      <c r="F6" s="53"/>
      <c r="G6" s="18">
        <f t="shared" ref="G6" si="6">F6*B6</f>
        <v>0</v>
      </c>
      <c r="H6" s="17" t="str">
        <f t="shared" ref="H6" si="7">IF(G6&gt;0, 1000-G6,"")</f>
        <v/>
      </c>
      <c r="I6" s="35">
        <f t="shared" si="4"/>
        <v>0</v>
      </c>
      <c r="J6" s="36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8">IF(B7&gt;0, 1000-B7,"")</f>
        <v/>
      </c>
      <c r="D7" s="35" t="str">
        <f t="shared" si="1"/>
        <v/>
      </c>
      <c r="E7" s="53"/>
      <c r="F7" s="53"/>
      <c r="G7" s="18">
        <f t="shared" ref="G7" si="9">F7*B7</f>
        <v>0</v>
      </c>
      <c r="H7" s="17" t="str">
        <f t="shared" ref="H7" si="10">IF(G7&gt;0, 1000-G7,"")</f>
        <v/>
      </c>
      <c r="I7" s="35">
        <f t="shared" si="4"/>
        <v>0</v>
      </c>
      <c r="J7" s="36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35" t="str">
        <f t="shared" si="1"/>
        <v/>
      </c>
      <c r="E8" s="53"/>
      <c r="F8" s="53"/>
      <c r="G8" s="18">
        <f t="shared" si="2"/>
        <v>0</v>
      </c>
      <c r="H8" s="17" t="str">
        <f t="shared" si="3"/>
        <v/>
      </c>
      <c r="I8" s="35">
        <f t="shared" si="4"/>
        <v>0</v>
      </c>
      <c r="J8" s="36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35" t="str">
        <f t="shared" si="1"/>
        <v/>
      </c>
      <c r="E9" s="53"/>
      <c r="F9" s="53"/>
      <c r="G9" s="18">
        <f t="shared" si="2"/>
        <v>0</v>
      </c>
      <c r="H9" s="17" t="str">
        <f t="shared" si="3"/>
        <v/>
      </c>
      <c r="I9" s="35">
        <f t="shared" si="4"/>
        <v>0</v>
      </c>
      <c r="J9" s="36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35" t="str">
        <f t="shared" si="1"/>
        <v/>
      </c>
      <c r="E10" s="53"/>
      <c r="F10" s="53"/>
      <c r="G10" s="18">
        <f t="shared" si="2"/>
        <v>0</v>
      </c>
      <c r="H10" s="17" t="str">
        <f t="shared" si="3"/>
        <v/>
      </c>
      <c r="I10" s="35">
        <f t="shared" si="4"/>
        <v>0</v>
      </c>
      <c r="J10" s="36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1">IF(B11&gt;0, 1000-B11,"")</f>
        <v/>
      </c>
      <c r="D11" s="35" t="str">
        <f t="shared" si="1"/>
        <v/>
      </c>
      <c r="E11" s="53"/>
      <c r="F11" s="53"/>
      <c r="G11" s="18">
        <f t="shared" ref="G11" si="12">F11*B11</f>
        <v>0</v>
      </c>
      <c r="H11" s="17" t="str">
        <f t="shared" ref="H11" si="13">IF(G11&gt;0, 1000-G11,"")</f>
        <v/>
      </c>
      <c r="I11" s="35">
        <f t="shared" si="4"/>
        <v>0</v>
      </c>
      <c r="J11" s="36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>
        <v>40.033999999999999</v>
      </c>
      <c r="C12" s="17">
        <f t="shared" ref="C12:C13" si="14">IF(B12&gt;0, 1000-B12,"")</f>
        <v>959.96600000000001</v>
      </c>
      <c r="D12" s="35">
        <f>IF(B12&gt;0,_xlfn.RANK.AVG(C12,$C$5:$C$60,0),"")</f>
        <v>1</v>
      </c>
      <c r="E12" s="53" t="s">
        <v>122</v>
      </c>
      <c r="F12" s="52">
        <f>VLOOKUP($E12,Points!$J$4:$K$15,2,FALSE)</f>
        <v>0.96799999999999997</v>
      </c>
      <c r="G12" s="18">
        <f t="shared" si="2"/>
        <v>38.752911999999995</v>
      </c>
      <c r="H12" s="17">
        <f t="shared" ref="H12" si="15">IF(G12&gt;0, 1000-G12,"")</f>
        <v>961.24708799999996</v>
      </c>
      <c r="I12" s="35">
        <f t="shared" si="4"/>
        <v>2</v>
      </c>
      <c r="J12" s="36">
        <f>VLOOKUP(I12,Points!$A$2:$B$52,2,FALSE)</f>
        <v>8</v>
      </c>
    </row>
    <row r="13" spans="1:10" ht="17.649999999999999" customHeight="1" x14ac:dyDescent="0.35">
      <c r="A13" s="77" t="s">
        <v>126</v>
      </c>
      <c r="B13" s="53">
        <v>62.466999999999999</v>
      </c>
      <c r="C13" s="17">
        <f t="shared" si="14"/>
        <v>937.53300000000002</v>
      </c>
      <c r="D13" s="35">
        <f>IF(B13&gt;0,_xlfn.RANK.AVG(C13,$C$5:$C$60,0),"")</f>
        <v>3</v>
      </c>
      <c r="E13" s="53" t="s">
        <v>113</v>
      </c>
      <c r="F13" s="52">
        <f>VLOOKUP($E13,Points!$J$4:$K$15,2,FALSE)</f>
        <v>0.878</v>
      </c>
      <c r="G13" s="18">
        <f t="shared" ref="G13" si="16">F13*B13</f>
        <v>54.846026000000002</v>
      </c>
      <c r="H13" s="17">
        <f t="shared" ref="H13" si="17">IF(G13&gt;0, 1000-G13,"")</f>
        <v>945.15397399999995</v>
      </c>
      <c r="I13" s="35">
        <f t="shared" ref="I13" si="18">IF(E13="AX99",50,IF(G13&gt;0,_xlfn.RANK.AVG(H13,$H$5:$H$60,0),0))</f>
        <v>3</v>
      </c>
      <c r="J13" s="36">
        <f>VLOOKUP(I13,Points!$A$2:$B$52,2,FALSE)</f>
        <v>7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19">IF(B14&gt;0, 1000-B14,"")</f>
        <v/>
      </c>
      <c r="D14" s="35" t="str">
        <f t="shared" si="1"/>
        <v/>
      </c>
      <c r="E14" s="53"/>
      <c r="F14" s="53"/>
      <c r="G14" s="18">
        <f t="shared" si="2"/>
        <v>0</v>
      </c>
      <c r="H14" s="17" t="str">
        <f t="shared" ref="H14" si="20">IF(G14&gt;0, 1000-G14,"")</f>
        <v/>
      </c>
      <c r="I14" s="35">
        <f t="shared" si="4"/>
        <v>0</v>
      </c>
      <c r="J14" s="36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35" t="str">
        <f t="shared" si="1"/>
        <v/>
      </c>
      <c r="E15" s="53"/>
      <c r="F15" s="53"/>
      <c r="G15" s="18">
        <f t="shared" si="2"/>
        <v>0</v>
      </c>
      <c r="H15" s="17" t="str">
        <f t="shared" si="3"/>
        <v/>
      </c>
      <c r="I15" s="35">
        <f t="shared" si="4"/>
        <v>0</v>
      </c>
      <c r="J15" s="36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35" t="str">
        <f t="shared" si="1"/>
        <v/>
      </c>
      <c r="E16" s="53"/>
      <c r="F16" s="53"/>
      <c r="G16" s="18">
        <f t="shared" si="2"/>
        <v>0</v>
      </c>
      <c r="H16" s="17" t="str">
        <f t="shared" si="3"/>
        <v/>
      </c>
      <c r="I16" s="35">
        <f t="shared" si="4"/>
        <v>0</v>
      </c>
      <c r="J16" s="36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35" t="str">
        <f t="shared" si="1"/>
        <v/>
      </c>
      <c r="E17" s="53"/>
      <c r="F17" s="52"/>
      <c r="G17" s="18">
        <f t="shared" si="2"/>
        <v>0</v>
      </c>
      <c r="H17" s="17" t="str">
        <f t="shared" si="3"/>
        <v/>
      </c>
      <c r="I17" s="35">
        <f t="shared" si="4"/>
        <v>0</v>
      </c>
      <c r="J17" s="36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:C19" si="21">IF(B18&gt;0, 1000-B18,"")</f>
        <v/>
      </c>
      <c r="D18" s="35" t="str">
        <f t="shared" si="1"/>
        <v/>
      </c>
      <c r="E18" s="53"/>
      <c r="F18" s="53"/>
      <c r="G18" s="18">
        <f t="shared" si="2"/>
        <v>0</v>
      </c>
      <c r="H18" s="17" t="str">
        <f t="shared" ref="H18:H19" si="22">IF(G18&gt;0, 1000-G18,"")</f>
        <v/>
      </c>
      <c r="I18" s="35">
        <f t="shared" si="4"/>
        <v>0</v>
      </c>
      <c r="J18" s="36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 t="shared" si="21"/>
        <v/>
      </c>
      <c r="D19" s="35" t="str">
        <f t="shared" si="1"/>
        <v/>
      </c>
      <c r="E19" s="53"/>
      <c r="F19" s="53"/>
      <c r="G19" s="18">
        <f t="shared" ref="G19" si="23">F19*B19</f>
        <v>0</v>
      </c>
      <c r="H19" s="17" t="str">
        <f t="shared" si="22"/>
        <v/>
      </c>
      <c r="I19" s="35">
        <f t="shared" si="4"/>
        <v>0</v>
      </c>
      <c r="J19" s="36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 t="shared" si="0"/>
        <v/>
      </c>
      <c r="D20" s="35" t="str">
        <f t="shared" si="1"/>
        <v/>
      </c>
      <c r="E20" s="53"/>
      <c r="F20" s="53"/>
      <c r="G20" s="18">
        <f>F20*B20</f>
        <v>0</v>
      </c>
      <c r="H20" s="17" t="str">
        <f t="shared" si="3"/>
        <v/>
      </c>
      <c r="I20" s="35">
        <f t="shared" si="4"/>
        <v>0</v>
      </c>
      <c r="J20" s="36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4">IF(B21&gt;0, 1000-B21,"")</f>
        <v/>
      </c>
      <c r="D21" s="35" t="str">
        <f t="shared" si="1"/>
        <v/>
      </c>
      <c r="E21" s="53"/>
      <c r="F21" s="53"/>
      <c r="G21" s="18">
        <f t="shared" ref="G21:G22" si="25">F21*B21</f>
        <v>0</v>
      </c>
      <c r="H21" s="17" t="str">
        <f t="shared" ref="H21:H22" si="26">IF(G21&gt;0, 1000-G21,"")</f>
        <v/>
      </c>
      <c r="I21" s="35">
        <f t="shared" si="4"/>
        <v>0</v>
      </c>
      <c r="J21" s="36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4"/>
        <v/>
      </c>
      <c r="D22" s="35" t="str">
        <f t="shared" si="1"/>
        <v/>
      </c>
      <c r="E22" s="53"/>
      <c r="F22" s="53"/>
      <c r="G22" s="18">
        <f t="shared" si="25"/>
        <v>0</v>
      </c>
      <c r="H22" s="17" t="str">
        <f t="shared" si="26"/>
        <v/>
      </c>
      <c r="I22" s="35">
        <f t="shared" si="4"/>
        <v>0</v>
      </c>
      <c r="J22" s="36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27">IF(B23&gt;0, 1000-B23,"")</f>
        <v/>
      </c>
      <c r="D23" s="35" t="str">
        <f t="shared" si="1"/>
        <v/>
      </c>
      <c r="E23" s="53"/>
      <c r="F23" s="53"/>
      <c r="G23" s="18">
        <f t="shared" si="2"/>
        <v>0</v>
      </c>
      <c r="H23" s="17" t="str">
        <f t="shared" ref="H23" si="28">IF(G23&gt;0, 1000-G23,"")</f>
        <v/>
      </c>
      <c r="I23" s="35">
        <f t="shared" si="4"/>
        <v>0</v>
      </c>
      <c r="J23" s="36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 t="shared" si="0"/>
        <v/>
      </c>
      <c r="D24" s="35" t="str">
        <f t="shared" si="1"/>
        <v/>
      </c>
      <c r="E24" s="53"/>
      <c r="F24" s="53"/>
      <c r="G24" s="18">
        <f t="shared" si="2"/>
        <v>0</v>
      </c>
      <c r="H24" s="17" t="str">
        <f t="shared" si="3"/>
        <v/>
      </c>
      <c r="I24" s="35">
        <f t="shared" si="4"/>
        <v>0</v>
      </c>
      <c r="J24" s="36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si="0"/>
        <v/>
      </c>
      <c r="D25" s="35" t="str">
        <f t="shared" si="1"/>
        <v/>
      </c>
      <c r="E25" s="53"/>
      <c r="F25" s="53"/>
      <c r="G25" s="18">
        <f t="shared" ref="G25" si="29">F25*B25</f>
        <v>0</v>
      </c>
      <c r="H25" s="17" t="str">
        <f t="shared" si="3"/>
        <v/>
      </c>
      <c r="I25" s="35">
        <f t="shared" si="4"/>
        <v>0</v>
      </c>
      <c r="J25" s="36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 t="shared" ref="C26" si="30">IF(B26&gt;0, 1000-B26,"")</f>
        <v/>
      </c>
      <c r="D26" s="35" t="str">
        <f t="shared" si="1"/>
        <v/>
      </c>
      <c r="E26" s="53"/>
      <c r="F26" s="53"/>
      <c r="G26" s="18">
        <f t="shared" ref="G26" si="31">F26*B26</f>
        <v>0</v>
      </c>
      <c r="H26" s="17" t="str">
        <f t="shared" ref="H26" si="32">IF(G26&gt;0, 1000-G26,"")</f>
        <v/>
      </c>
      <c r="I26" s="35">
        <f t="shared" si="4"/>
        <v>0</v>
      </c>
      <c r="J26" s="36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 t="shared" ref="C27" si="33">IF(B27&gt;0, 1000-B27,"")</f>
        <v/>
      </c>
      <c r="D27" s="35" t="str">
        <f t="shared" ref="D27" si="34">IF(B27&gt;0,_xlfn.RANK.AVG(C27,$C$5:$C$60,0),"")</f>
        <v/>
      </c>
      <c r="E27" s="53"/>
      <c r="F27" s="53"/>
      <c r="G27" s="18">
        <f t="shared" ref="G27" si="35">F27*B27</f>
        <v>0</v>
      </c>
      <c r="H27" s="17" t="str">
        <f t="shared" ref="H27" si="36">IF(G27&gt;0, 1000-G27,"")</f>
        <v/>
      </c>
      <c r="I27" s="35">
        <f t="shared" ref="I27" si="37">IF(E27="AX99",50,IF(G27&gt;0,_xlfn.RANK.AVG(H27,$H$5:$H$60,0),0))</f>
        <v>0</v>
      </c>
      <c r="J27" s="36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38">IF(B28&gt;0, 1000-B28,"")</f>
        <v/>
      </c>
      <c r="D28" s="35" t="str">
        <f t="shared" ref="D28:D29" si="39">IF(B28&gt;0,_xlfn.RANK.AVG(C28,$C$5:$C$60,0),"")</f>
        <v/>
      </c>
      <c r="E28" s="53"/>
      <c r="F28" s="53"/>
      <c r="G28" s="18">
        <f t="shared" ref="G28:G29" si="40">F28*B28</f>
        <v>0</v>
      </c>
      <c r="H28" s="17" t="str">
        <f t="shared" ref="H28:H29" si="41">IF(G28&gt;0, 1000-G28,"")</f>
        <v/>
      </c>
      <c r="I28" s="35">
        <f t="shared" ref="I28:I29" si="42">IF(E28="AX99",50,IF(G28&gt;0,_xlfn.RANK.AVG(H28,$H$5:$H$60,0),0))</f>
        <v>0</v>
      </c>
      <c r="J28" s="36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38"/>
        <v/>
      </c>
      <c r="D29" s="35" t="str">
        <f t="shared" si="39"/>
        <v/>
      </c>
      <c r="E29" s="53"/>
      <c r="F29" s="53"/>
      <c r="G29" s="18">
        <f t="shared" si="40"/>
        <v>0</v>
      </c>
      <c r="H29" s="17" t="str">
        <f t="shared" si="41"/>
        <v/>
      </c>
      <c r="I29" s="35">
        <f t="shared" si="42"/>
        <v>0</v>
      </c>
      <c r="J29" s="36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35" t="str">
        <f t="shared" si="1"/>
        <v/>
      </c>
      <c r="E30" s="53"/>
      <c r="F30" s="53"/>
      <c r="G30" s="18">
        <f t="shared" ref="G30" si="43">F30*B30</f>
        <v>0</v>
      </c>
      <c r="H30" s="17" t="str">
        <f t="shared" si="3"/>
        <v/>
      </c>
      <c r="I30" s="35">
        <f t="shared" si="4"/>
        <v>0</v>
      </c>
      <c r="J30" s="36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4">IF(B31&gt;0, 1000-B31,"")</f>
        <v/>
      </c>
      <c r="D31" s="35" t="str">
        <f t="shared" ref="D31:D35" si="45">IF(B31&gt;0,_xlfn.RANK.AVG(C31,$C$5:$C$60,0),"")</f>
        <v/>
      </c>
      <c r="E31" s="53"/>
      <c r="F31" s="53"/>
      <c r="G31" s="18">
        <f t="shared" ref="G31:G35" si="46">F31*B31</f>
        <v>0</v>
      </c>
      <c r="H31" s="17" t="str">
        <f t="shared" ref="H31:H35" si="47">IF(G31&gt;0, 1000-G31,"")</f>
        <v/>
      </c>
      <c r="I31" s="35">
        <f t="shared" ref="I31:I35" si="48">IF(E31="AX99",50,IF(G31&gt;0,_xlfn.RANK.AVG(H31,$H$5:$H$60,0),0))</f>
        <v>0</v>
      </c>
      <c r="J31" s="36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4"/>
        <v/>
      </c>
      <c r="D32" s="35" t="str">
        <f t="shared" si="45"/>
        <v/>
      </c>
      <c r="E32" s="53"/>
      <c r="F32" s="53"/>
      <c r="G32" s="18">
        <f t="shared" si="46"/>
        <v>0</v>
      </c>
      <c r="H32" s="17" t="str">
        <f t="shared" si="47"/>
        <v/>
      </c>
      <c r="I32" s="35">
        <f t="shared" si="48"/>
        <v>0</v>
      </c>
      <c r="J32" s="36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4"/>
        <v/>
      </c>
      <c r="D33" s="35" t="str">
        <f t="shared" si="45"/>
        <v/>
      </c>
      <c r="E33" s="53"/>
      <c r="F33" s="53"/>
      <c r="G33" s="18">
        <f t="shared" si="46"/>
        <v>0</v>
      </c>
      <c r="H33" s="17" t="str">
        <f t="shared" si="47"/>
        <v/>
      </c>
      <c r="I33" s="35">
        <f t="shared" si="48"/>
        <v>0</v>
      </c>
      <c r="J33" s="36" t="str">
        <f>VLOOKUP(I33,Points!$A$2:$B$52,2,FALSE)</f>
        <v xml:space="preserve"> </v>
      </c>
    </row>
    <row r="34" spans="1:10" ht="17.649999999999999" customHeight="1" x14ac:dyDescent="0.35">
      <c r="A34" s="77" t="s">
        <v>97</v>
      </c>
      <c r="B34" s="53"/>
      <c r="C34" s="17" t="str">
        <f t="shared" si="44"/>
        <v/>
      </c>
      <c r="D34" s="35" t="str">
        <f t="shared" si="45"/>
        <v/>
      </c>
      <c r="E34" s="53"/>
      <c r="F34" s="53"/>
      <c r="G34" s="18">
        <f t="shared" si="46"/>
        <v>0</v>
      </c>
      <c r="H34" s="17" t="str">
        <f t="shared" si="47"/>
        <v/>
      </c>
      <c r="I34" s="35">
        <f t="shared" si="48"/>
        <v>0</v>
      </c>
      <c r="J34" s="36" t="str">
        <f>VLOOKUP(I34,Points!$A$2:$B$52,2,FALSE)</f>
        <v xml:space="preserve"> </v>
      </c>
    </row>
    <row r="35" spans="1:10" ht="17.649999999999999" customHeight="1" x14ac:dyDescent="0.35">
      <c r="A35" s="77" t="s">
        <v>98</v>
      </c>
      <c r="B35" s="53"/>
      <c r="C35" s="17" t="str">
        <f t="shared" si="44"/>
        <v/>
      </c>
      <c r="D35" s="35" t="str">
        <f t="shared" si="45"/>
        <v/>
      </c>
      <c r="E35" s="53"/>
      <c r="F35" s="53"/>
      <c r="G35" s="18">
        <f t="shared" si="46"/>
        <v>0</v>
      </c>
      <c r="H35" s="17" t="str">
        <f t="shared" si="47"/>
        <v/>
      </c>
      <c r="I35" s="35">
        <f t="shared" si="48"/>
        <v>0</v>
      </c>
      <c r="J35" s="36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35" t="str">
        <f t="shared" si="1"/>
        <v/>
      </c>
      <c r="E36" s="53"/>
      <c r="F36" s="53"/>
      <c r="G36" s="18">
        <f t="shared" ref="G36" si="49">F36*B36</f>
        <v>0</v>
      </c>
      <c r="H36" s="17" t="str">
        <f>IF(G36&gt;0, 1000-G36,"")</f>
        <v/>
      </c>
      <c r="I36" s="35">
        <f t="shared" si="4"/>
        <v>0</v>
      </c>
      <c r="J36" s="36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35" t="str">
        <f t="shared" si="1"/>
        <v/>
      </c>
      <c r="E37" s="53"/>
      <c r="F37" s="53"/>
      <c r="G37" s="18">
        <f t="shared" si="2"/>
        <v>0</v>
      </c>
      <c r="H37" s="17" t="str">
        <f t="shared" si="3"/>
        <v/>
      </c>
      <c r="I37" s="35">
        <f t="shared" si="4"/>
        <v>0</v>
      </c>
      <c r="J37" s="36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0" si="50">IF(B38&gt;0, 1000-B38,"")</f>
        <v/>
      </c>
      <c r="D38" s="35" t="str">
        <f t="shared" si="1"/>
        <v/>
      </c>
      <c r="E38" s="53"/>
      <c r="F38" s="53"/>
      <c r="G38" s="18">
        <f t="shared" ref="G38:G40" si="51">F38*B38</f>
        <v>0</v>
      </c>
      <c r="H38" s="17" t="str">
        <f t="shared" ref="H38:H40" si="52">IF(G38&gt;0, 1000-G38,"")</f>
        <v/>
      </c>
      <c r="I38" s="35">
        <f t="shared" si="4"/>
        <v>0</v>
      </c>
      <c r="J38" s="36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50"/>
        <v/>
      </c>
      <c r="D39" s="35" t="str">
        <f t="shared" si="1"/>
        <v/>
      </c>
      <c r="E39" s="53"/>
      <c r="F39" s="53"/>
      <c r="G39" s="18">
        <f t="shared" si="51"/>
        <v>0</v>
      </c>
      <c r="H39" s="17" t="str">
        <f t="shared" si="52"/>
        <v/>
      </c>
      <c r="I39" s="35">
        <f t="shared" si="4"/>
        <v>0</v>
      </c>
      <c r="J39" s="36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50"/>
        <v/>
      </c>
      <c r="D40" s="35" t="str">
        <f t="shared" si="1"/>
        <v/>
      </c>
      <c r="E40" s="53"/>
      <c r="F40" s="53"/>
      <c r="G40" s="18">
        <f t="shared" si="51"/>
        <v>0</v>
      </c>
      <c r="H40" s="17" t="str">
        <f t="shared" si="52"/>
        <v/>
      </c>
      <c r="I40" s="35">
        <f t="shared" si="4"/>
        <v>0</v>
      </c>
      <c r="J40" s="36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ref="C41" si="53">IF(B41&gt;0, 1000-B41,"")</f>
        <v/>
      </c>
      <c r="D41" s="35" t="str">
        <f t="shared" si="1"/>
        <v/>
      </c>
      <c r="E41" s="53"/>
      <c r="F41" s="53"/>
      <c r="G41" s="18">
        <f t="shared" si="2"/>
        <v>0</v>
      </c>
      <c r="H41" s="17" t="str">
        <f t="shared" ref="H41" si="54">IF(G41&gt;0, 1000-G41,"")</f>
        <v/>
      </c>
      <c r="I41" s="35">
        <f t="shared" si="4"/>
        <v>0</v>
      </c>
      <c r="J41" s="36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35" t="str">
        <f t="shared" si="1"/>
        <v/>
      </c>
      <c r="E42" s="53"/>
      <c r="F42" s="53"/>
      <c r="G42" s="18">
        <f t="shared" si="2"/>
        <v>0</v>
      </c>
      <c r="H42" s="17" t="str">
        <f t="shared" si="3"/>
        <v/>
      </c>
      <c r="I42" s="35">
        <f t="shared" si="4"/>
        <v>0</v>
      </c>
      <c r="J42" s="36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5">IF(B43&gt;0, 1000-B43,"")</f>
        <v/>
      </c>
      <c r="D43" s="35" t="str">
        <f t="shared" si="1"/>
        <v/>
      </c>
      <c r="E43" s="53"/>
      <c r="F43" s="53"/>
      <c r="G43" s="18">
        <f t="shared" si="2"/>
        <v>0</v>
      </c>
      <c r="H43" s="17" t="str">
        <f t="shared" ref="H43" si="56">IF(G43&gt;0, 1000-G43,"")</f>
        <v/>
      </c>
      <c r="I43" s="35">
        <f t="shared" ref="I43:I60" si="57">IF(E43="AX99",50,IF(G43&gt;0,_xlfn.RANK.AVG(H43,$H$5:$H$60,0),0))</f>
        <v>0</v>
      </c>
      <c r="J43" s="36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35" t="str">
        <f t="shared" ref="D44:D60" si="58">IF(B44&gt;0,_xlfn.RANK.AVG(C44,$C$5:$C$60,0),"")</f>
        <v/>
      </c>
      <c r="E44" s="53"/>
      <c r="F44" s="53"/>
      <c r="G44" s="18">
        <f t="shared" ref="G44:G45" si="59">F44*B44</f>
        <v>0</v>
      </c>
      <c r="H44" s="17" t="str">
        <f t="shared" si="3"/>
        <v/>
      </c>
      <c r="I44" s="35">
        <f t="shared" si="57"/>
        <v>0</v>
      </c>
      <c r="J44" s="36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35" t="str">
        <f t="shared" si="58"/>
        <v/>
      </c>
      <c r="E45" s="53"/>
      <c r="F45" s="53"/>
      <c r="G45" s="18">
        <f t="shared" si="59"/>
        <v>0</v>
      </c>
      <c r="H45" s="17" t="str">
        <f t="shared" si="3"/>
        <v/>
      </c>
      <c r="I45" s="35">
        <f t="shared" si="57"/>
        <v>0</v>
      </c>
      <c r="J45" s="36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60">IF(B46&gt;0, 1000-B46,"")</f>
        <v/>
      </c>
      <c r="D46" s="35" t="str">
        <f t="shared" si="58"/>
        <v/>
      </c>
      <c r="E46" s="53"/>
      <c r="F46" s="53"/>
      <c r="G46" s="18">
        <f t="shared" si="2"/>
        <v>0</v>
      </c>
      <c r="H46" s="17" t="str">
        <f t="shared" ref="H46" si="61">IF(G46&gt;0, 1000-G46,"")</f>
        <v/>
      </c>
      <c r="I46" s="35">
        <f t="shared" si="57"/>
        <v>0</v>
      </c>
      <c r="J46" s="36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2">IF(B47&gt;0, 1000-B47,"")</f>
        <v/>
      </c>
      <c r="D47" s="35" t="str">
        <f t="shared" si="58"/>
        <v/>
      </c>
      <c r="E47" s="53"/>
      <c r="F47" s="53"/>
      <c r="G47" s="18">
        <f t="shared" ref="G47:G48" si="63">F47*B47</f>
        <v>0</v>
      </c>
      <c r="H47" s="17" t="str">
        <f t="shared" ref="H47:H48" si="64">IF(G47&gt;0, 1000-G47,"")</f>
        <v/>
      </c>
      <c r="I47" s="35">
        <f t="shared" si="57"/>
        <v>0</v>
      </c>
      <c r="J47" s="36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2"/>
        <v/>
      </c>
      <c r="D48" s="35" t="str">
        <f t="shared" si="58"/>
        <v/>
      </c>
      <c r="E48" s="53"/>
      <c r="F48" s="53"/>
      <c r="G48" s="18">
        <f t="shared" si="63"/>
        <v>0</v>
      </c>
      <c r="H48" s="17" t="str">
        <f t="shared" si="64"/>
        <v/>
      </c>
      <c r="I48" s="35">
        <f t="shared" si="57"/>
        <v>0</v>
      </c>
      <c r="J48" s="36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35" t="str">
        <f t="shared" si="58"/>
        <v/>
      </c>
      <c r="E49" s="53"/>
      <c r="F49" s="53"/>
      <c r="G49" s="18">
        <f t="shared" si="2"/>
        <v>0</v>
      </c>
      <c r="H49" s="17" t="str">
        <f t="shared" si="3"/>
        <v/>
      </c>
      <c r="I49" s="35">
        <f t="shared" si="57"/>
        <v>0</v>
      </c>
      <c r="J49" s="36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5">IF(B50&gt;0, 1000-B50,"")</f>
        <v/>
      </c>
      <c r="D50" s="35" t="str">
        <f t="shared" si="58"/>
        <v/>
      </c>
      <c r="E50" s="53"/>
      <c r="F50" s="53"/>
      <c r="G50" s="18">
        <f t="shared" si="2"/>
        <v>0</v>
      </c>
      <c r="H50" s="17" t="str">
        <f t="shared" ref="H50" si="66">IF(G50&gt;0, 1000-G50,"")</f>
        <v/>
      </c>
      <c r="I50" s="35">
        <f t="shared" si="57"/>
        <v>0</v>
      </c>
      <c r="J50" s="36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35" t="str">
        <f t="shared" si="58"/>
        <v/>
      </c>
      <c r="E51" s="53"/>
      <c r="F51" s="53"/>
      <c r="G51" s="18">
        <f t="shared" si="2"/>
        <v>0</v>
      </c>
      <c r="H51" s="17" t="str">
        <f t="shared" si="3"/>
        <v/>
      </c>
      <c r="I51" s="35">
        <f t="shared" si="57"/>
        <v>0</v>
      </c>
      <c r="J51" s="36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35" t="str">
        <f t="shared" si="58"/>
        <v/>
      </c>
      <c r="E52" s="53"/>
      <c r="F52" s="53"/>
      <c r="G52" s="18">
        <f t="shared" si="2"/>
        <v>0</v>
      </c>
      <c r="H52" s="17" t="str">
        <f t="shared" si="3"/>
        <v/>
      </c>
      <c r="I52" s="35">
        <f t="shared" si="57"/>
        <v>0</v>
      </c>
      <c r="J52" s="36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35" t="str">
        <f t="shared" si="58"/>
        <v/>
      </c>
      <c r="E53" s="53"/>
      <c r="F53" s="53"/>
      <c r="G53" s="18">
        <f t="shared" si="2"/>
        <v>0</v>
      </c>
      <c r="H53" s="17" t="str">
        <f t="shared" si="3"/>
        <v/>
      </c>
      <c r="I53" s="35">
        <f t="shared" si="57"/>
        <v>0</v>
      </c>
      <c r="J53" s="36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35" t="str">
        <f t="shared" si="58"/>
        <v/>
      </c>
      <c r="E54" s="53"/>
      <c r="F54" s="53"/>
      <c r="G54" s="18">
        <f t="shared" si="2"/>
        <v>0</v>
      </c>
      <c r="H54" s="17" t="str">
        <f t="shared" si="3"/>
        <v/>
      </c>
      <c r="I54" s="35">
        <f t="shared" si="57"/>
        <v>0</v>
      </c>
      <c r="J54" s="36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>
        <v>40.792000000000002</v>
      </c>
      <c r="C55" s="17">
        <f t="shared" si="0"/>
        <v>959.20799999999997</v>
      </c>
      <c r="D55" s="35">
        <f t="shared" si="58"/>
        <v>2</v>
      </c>
      <c r="E55" s="53" t="s">
        <v>113</v>
      </c>
      <c r="F55" s="52">
        <f>VLOOKUP($E55,Points!$J$4:$K$15,2,FALSE)</f>
        <v>0.878</v>
      </c>
      <c r="G55" s="18">
        <f t="shared" si="2"/>
        <v>35.815376000000001</v>
      </c>
      <c r="H55" s="17">
        <f t="shared" si="3"/>
        <v>964.18462399999999</v>
      </c>
      <c r="I55" s="35">
        <f t="shared" si="57"/>
        <v>1</v>
      </c>
      <c r="J55" s="36">
        <f>VLOOKUP(I55,Points!$A$2:$B$52,2,FALSE)</f>
        <v>10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35" t="str">
        <f t="shared" si="58"/>
        <v/>
      </c>
      <c r="E56" s="53"/>
      <c r="F56" s="53"/>
      <c r="G56" s="18">
        <f t="shared" si="2"/>
        <v>0</v>
      </c>
      <c r="H56" s="17" t="str">
        <f t="shared" si="3"/>
        <v/>
      </c>
      <c r="I56" s="35">
        <f t="shared" si="57"/>
        <v>0</v>
      </c>
      <c r="J56" s="36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67">IF(B57&gt;0, 1000-B57,"")</f>
        <v/>
      </c>
      <c r="D57" s="35" t="str">
        <f t="shared" si="58"/>
        <v/>
      </c>
      <c r="E57" s="53"/>
      <c r="F57" s="53"/>
      <c r="G57" s="18">
        <f t="shared" si="2"/>
        <v>0</v>
      </c>
      <c r="H57" s="17" t="str">
        <f t="shared" ref="H57" si="68">IF(G57&gt;0, 1000-G57,"")</f>
        <v/>
      </c>
      <c r="I57" s="35">
        <f t="shared" si="57"/>
        <v>0</v>
      </c>
      <c r="J57" s="36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35" t="str">
        <f t="shared" si="58"/>
        <v/>
      </c>
      <c r="E58" s="53"/>
      <c r="F58" s="53"/>
      <c r="G58" s="18">
        <f t="shared" si="2"/>
        <v>0</v>
      </c>
      <c r="H58" s="17" t="str">
        <f t="shared" si="3"/>
        <v/>
      </c>
      <c r="I58" s="35">
        <f t="shared" si="57"/>
        <v>0</v>
      </c>
      <c r="J58" s="36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ref="C59" si="69">IF(B59&gt;0, 1000-B59,"")</f>
        <v/>
      </c>
      <c r="D59" s="35" t="str">
        <f t="shared" si="58"/>
        <v/>
      </c>
      <c r="E59" s="53"/>
      <c r="F59" s="53"/>
      <c r="G59" s="18">
        <f t="shared" si="2"/>
        <v>0</v>
      </c>
      <c r="H59" s="17" t="str">
        <f t="shared" ref="H59" si="70">IF(G59&gt;0, 1000-G59,"")</f>
        <v/>
      </c>
      <c r="I59" s="35">
        <f t="shared" si="57"/>
        <v>0</v>
      </c>
      <c r="J59" s="36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37" t="str">
        <f t="shared" si="58"/>
        <v/>
      </c>
      <c r="E60" s="54"/>
      <c r="F60" s="54"/>
      <c r="G60" s="25">
        <f t="shared" si="2"/>
        <v>0</v>
      </c>
      <c r="H60" s="25" t="str">
        <f t="shared" si="3"/>
        <v/>
      </c>
      <c r="I60" s="35">
        <f t="shared" si="57"/>
        <v>0</v>
      </c>
      <c r="J60" s="38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39"/>
      <c r="E61" s="55"/>
      <c r="F61" s="55"/>
      <c r="G61" s="27"/>
      <c r="H61" s="27"/>
      <c r="I61" s="39"/>
      <c r="J61" s="40"/>
    </row>
    <row r="62" spans="1:10" ht="14.5" thickTop="1" x14ac:dyDescent="0.35"/>
  </sheetData>
  <sortState xmlns:xlrd2="http://schemas.microsoft.com/office/spreadsheetml/2017/richdata2" ref="A3:I18">
    <sortCondition ref="A2:A18"/>
  </sortState>
  <mergeCells count="3">
    <mergeCell ref="I3:J3"/>
    <mergeCell ref="D3:F3"/>
    <mergeCell ref="A1:J2"/>
  </mergeCells>
  <printOptions horizontalCentered="1" verticalCentered="1"/>
  <pageMargins left="0.7" right="0.7" top="0.75" bottom="0.75" header="0.3" footer="0.3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sqref="A1:V1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5.906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6.2695312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customHeight="1" thickTop="1" x14ac:dyDescent="0.35">
      <c r="A1" s="107" t="str">
        <f>'1'!A1:J2</f>
        <v>Riesentöter Autocross  --  2022 Club Championship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5.5" customHeight="1" thickBot="1" x14ac:dyDescent="0.4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s="74" customFormat="1" ht="20.25" customHeight="1" thickTop="1" thickBot="1" x14ac:dyDescent="0.4">
      <c r="A3" s="69" t="s">
        <v>107</v>
      </c>
      <c r="B3" s="70" t="s">
        <v>15</v>
      </c>
      <c r="C3" s="71"/>
      <c r="D3" s="105"/>
      <c r="E3" s="105"/>
      <c r="F3" s="106"/>
      <c r="G3" s="72" t="s">
        <v>16</v>
      </c>
      <c r="H3" s="73"/>
      <c r="I3" s="103"/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7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7" t="s">
        <v>5</v>
      </c>
      <c r="J4" s="68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41" t="str">
        <f t="shared" ref="D5:D42" si="1">IF(B5&gt;0,_xlfn.RANK.AVG(C5,$C$5:$C$60,0),"")</f>
        <v/>
      </c>
      <c r="E5" s="52"/>
      <c r="F5" s="52"/>
      <c r="G5" s="18">
        <f>F5*B5</f>
        <v>0</v>
      </c>
      <c r="H5" s="18" t="str">
        <f t="shared" ref="H5:H60" si="2">IF(G5&gt;0, 1000-G5,"")</f>
        <v/>
      </c>
      <c r="I5" s="35">
        <f t="shared" ref="I5:I42" si="3">IF(E5="AX99",50,IF(G5&gt;0,_xlfn.RANK.AVG(H5,$H$5:$H$60,0),0))</f>
        <v>0</v>
      </c>
      <c r="J5" s="42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4">IF(B6&gt;0, 1000-B6,"")</f>
        <v/>
      </c>
      <c r="D6" s="43" t="str">
        <f t="shared" si="1"/>
        <v/>
      </c>
      <c r="E6" s="53"/>
      <c r="F6" s="53"/>
      <c r="G6" s="18">
        <f t="shared" ref="G6" si="5">F6*B6</f>
        <v>0</v>
      </c>
      <c r="H6" s="17" t="str">
        <f t="shared" ref="H6" si="6">IF(G6&gt;0, 1000-G6,"")</f>
        <v/>
      </c>
      <c r="I6" s="35">
        <f t="shared" si="3"/>
        <v>0</v>
      </c>
      <c r="J6" s="44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7">IF(B7&gt;0, 1000-B7,"")</f>
        <v/>
      </c>
      <c r="D7" s="43" t="str">
        <f t="shared" si="1"/>
        <v/>
      </c>
      <c r="E7" s="53"/>
      <c r="F7" s="53"/>
      <c r="G7" s="18">
        <f t="shared" ref="G7" si="8">F7*B7</f>
        <v>0</v>
      </c>
      <c r="H7" s="17" t="str">
        <f t="shared" ref="H7" si="9">IF(G7&gt;0, 1000-G7,"")</f>
        <v/>
      </c>
      <c r="I7" s="35">
        <f t="shared" si="3"/>
        <v>0</v>
      </c>
      <c r="J7" s="44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43" t="str">
        <f t="shared" si="1"/>
        <v/>
      </c>
      <c r="E8" s="53"/>
      <c r="F8" s="53"/>
      <c r="G8" s="18">
        <f t="shared" ref="G8:G60" si="10">F8*B8</f>
        <v>0</v>
      </c>
      <c r="H8" s="17" t="str">
        <f t="shared" si="2"/>
        <v/>
      </c>
      <c r="I8" s="35">
        <f t="shared" si="3"/>
        <v>0</v>
      </c>
      <c r="J8" s="44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43" t="str">
        <f t="shared" si="1"/>
        <v/>
      </c>
      <c r="E9" s="53"/>
      <c r="F9" s="53"/>
      <c r="G9" s="18">
        <f t="shared" si="10"/>
        <v>0</v>
      </c>
      <c r="H9" s="17" t="str">
        <f t="shared" si="2"/>
        <v/>
      </c>
      <c r="I9" s="35">
        <f t="shared" si="3"/>
        <v>0</v>
      </c>
      <c r="J9" s="44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43" t="str">
        <f t="shared" si="1"/>
        <v/>
      </c>
      <c r="E10" s="53"/>
      <c r="F10" s="53"/>
      <c r="G10" s="18">
        <f t="shared" si="10"/>
        <v>0</v>
      </c>
      <c r="H10" s="17" t="str">
        <f t="shared" si="2"/>
        <v/>
      </c>
      <c r="I10" s="35">
        <f t="shared" si="3"/>
        <v>0</v>
      </c>
      <c r="J10" s="44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1">IF(B11&gt;0, 1000-B11,"")</f>
        <v/>
      </c>
      <c r="D11" s="43" t="str">
        <f t="shared" si="1"/>
        <v/>
      </c>
      <c r="E11" s="53"/>
      <c r="F11" s="53"/>
      <c r="G11" s="18">
        <f t="shared" ref="G11" si="12">F11*B11</f>
        <v>0</v>
      </c>
      <c r="H11" s="17" t="str">
        <f t="shared" ref="H11" si="13">IF(G11&gt;0, 1000-G11,"")</f>
        <v/>
      </c>
      <c r="I11" s="35">
        <f t="shared" si="3"/>
        <v>0</v>
      </c>
      <c r="J11" s="44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/>
      <c r="C12" s="17" t="str">
        <f t="shared" ref="C12:C13" si="14">IF(B12&gt;0, 1000-B12,"")</f>
        <v/>
      </c>
      <c r="D12" s="43" t="str">
        <f t="shared" si="1"/>
        <v/>
      </c>
      <c r="E12" s="53"/>
      <c r="F12" s="53"/>
      <c r="G12" s="18">
        <f t="shared" ref="G12" si="15">F12*B12</f>
        <v>0</v>
      </c>
      <c r="H12" s="17" t="str">
        <f t="shared" ref="H12" si="16">IF(G12&gt;0, 1000-G12,"")</f>
        <v/>
      </c>
      <c r="I12" s="35">
        <f t="shared" si="3"/>
        <v>0</v>
      </c>
      <c r="J12" s="44" t="str">
        <f>VLOOKUP(I12,Points!$A$2:$B$52,2,FALSE)</f>
        <v xml:space="preserve"> </v>
      </c>
    </row>
    <row r="13" spans="1:10" ht="17.649999999999999" customHeight="1" x14ac:dyDescent="0.35">
      <c r="A13" s="77" t="s">
        <v>126</v>
      </c>
      <c r="B13" s="53"/>
      <c r="C13" s="17" t="str">
        <f t="shared" si="14"/>
        <v/>
      </c>
      <c r="D13" s="43" t="str">
        <f t="shared" si="1"/>
        <v/>
      </c>
      <c r="E13" s="53"/>
      <c r="F13" s="53"/>
      <c r="G13" s="18">
        <f t="shared" ref="G13" si="17">F13*B13</f>
        <v>0</v>
      </c>
      <c r="H13" s="17" t="str">
        <f t="shared" ref="H13" si="18">IF(G13&gt;0, 1000-G13,"")</f>
        <v/>
      </c>
      <c r="I13" s="35">
        <f t="shared" ref="I13" si="19">IF(E13="AX99",50,IF(G13&gt;0,_xlfn.RANK.AVG(H13,$H$5:$H$60,0),0))</f>
        <v>0</v>
      </c>
      <c r="J13" s="44" t="str">
        <f>VLOOKUP(I13,Points!$A$2:$B$52,2,FALSE)</f>
        <v xml:space="preserve"> 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20">IF(B14&gt;0, 1000-B14,"")</f>
        <v/>
      </c>
      <c r="D14" s="43" t="str">
        <f t="shared" si="1"/>
        <v/>
      </c>
      <c r="E14" s="53"/>
      <c r="F14" s="53"/>
      <c r="G14" s="18">
        <f t="shared" ref="G14" si="21">F14*B14</f>
        <v>0</v>
      </c>
      <c r="H14" s="17" t="str">
        <f t="shared" ref="H14" si="22">IF(G14&gt;0, 1000-G14,"")</f>
        <v/>
      </c>
      <c r="I14" s="35">
        <f t="shared" si="3"/>
        <v>0</v>
      </c>
      <c r="J14" s="44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43" t="str">
        <f t="shared" si="1"/>
        <v/>
      </c>
      <c r="E15" s="53"/>
      <c r="F15" s="53"/>
      <c r="G15" s="18">
        <f t="shared" si="10"/>
        <v>0</v>
      </c>
      <c r="H15" s="17" t="str">
        <f t="shared" si="2"/>
        <v/>
      </c>
      <c r="I15" s="35">
        <f t="shared" si="3"/>
        <v>0</v>
      </c>
      <c r="J15" s="44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43" t="str">
        <f t="shared" si="1"/>
        <v/>
      </c>
      <c r="E16" s="53"/>
      <c r="F16" s="53"/>
      <c r="G16" s="18">
        <f t="shared" si="10"/>
        <v>0</v>
      </c>
      <c r="H16" s="17" t="str">
        <f t="shared" si="2"/>
        <v/>
      </c>
      <c r="I16" s="35">
        <f t="shared" si="3"/>
        <v>0</v>
      </c>
      <c r="J16" s="44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43" t="str">
        <f t="shared" si="1"/>
        <v/>
      </c>
      <c r="E17" s="53"/>
      <c r="F17" s="52"/>
      <c r="G17" s="18">
        <f t="shared" si="10"/>
        <v>0</v>
      </c>
      <c r="H17" s="17" t="str">
        <f t="shared" si="2"/>
        <v/>
      </c>
      <c r="I17" s="35">
        <f t="shared" si="3"/>
        <v>0</v>
      </c>
      <c r="J17" s="44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" si="23">IF(B18&gt;0, 1000-B18,"")</f>
        <v/>
      </c>
      <c r="D18" s="43" t="str">
        <f t="shared" si="1"/>
        <v/>
      </c>
      <c r="E18" s="53"/>
      <c r="F18" s="53"/>
      <c r="G18" s="18">
        <f t="shared" ref="G18" si="24">F18*B18</f>
        <v>0</v>
      </c>
      <c r="H18" s="17" t="str">
        <f t="shared" ref="H18:H19" si="25">IF(G18&gt;0, 1000-G18,"")</f>
        <v/>
      </c>
      <c r="I18" s="35">
        <f t="shared" si="3"/>
        <v>0</v>
      </c>
      <c r="J18" s="44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>IF(B19&gt;0, 1000-B19,"")</f>
        <v/>
      </c>
      <c r="D19" s="43" t="str">
        <f t="shared" si="1"/>
        <v/>
      </c>
      <c r="E19" s="53"/>
      <c r="F19" s="53"/>
      <c r="G19" s="18">
        <f>F19*B19</f>
        <v>0</v>
      </c>
      <c r="H19" s="17" t="str">
        <f t="shared" si="25"/>
        <v/>
      </c>
      <c r="I19" s="35">
        <f t="shared" si="3"/>
        <v>0</v>
      </c>
      <c r="J19" s="44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>IF(B20&gt;0, 1000-B20,"")</f>
        <v/>
      </c>
      <c r="D20" s="43" t="str">
        <f t="shared" si="1"/>
        <v/>
      </c>
      <c r="E20" s="53"/>
      <c r="F20" s="53"/>
      <c r="G20" s="18">
        <f>F20*B20</f>
        <v>0</v>
      </c>
      <c r="H20" s="17" t="str">
        <f t="shared" si="2"/>
        <v/>
      </c>
      <c r="I20" s="35">
        <f t="shared" si="3"/>
        <v>0</v>
      </c>
      <c r="J20" s="44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6">IF(B21&gt;0, 1000-B21,"")</f>
        <v/>
      </c>
      <c r="D21" s="43" t="str">
        <f t="shared" si="1"/>
        <v/>
      </c>
      <c r="E21" s="53"/>
      <c r="F21" s="53"/>
      <c r="G21" s="18">
        <f t="shared" ref="G21:G22" si="27">F21*B21</f>
        <v>0</v>
      </c>
      <c r="H21" s="17" t="str">
        <f t="shared" ref="H21:H22" si="28">IF(G21&gt;0, 1000-G21,"")</f>
        <v/>
      </c>
      <c r="I21" s="35">
        <f t="shared" si="3"/>
        <v>0</v>
      </c>
      <c r="J21" s="44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6"/>
        <v/>
      </c>
      <c r="D22" s="43" t="str">
        <f t="shared" si="1"/>
        <v/>
      </c>
      <c r="E22" s="53"/>
      <c r="F22" s="53"/>
      <c r="G22" s="18">
        <f t="shared" si="27"/>
        <v>0</v>
      </c>
      <c r="H22" s="17" t="str">
        <f t="shared" si="28"/>
        <v/>
      </c>
      <c r="I22" s="35">
        <f t="shared" si="3"/>
        <v>0</v>
      </c>
      <c r="J22" s="44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29">IF(B23&gt;0, 1000-B23,"")</f>
        <v/>
      </c>
      <c r="D23" s="43" t="str">
        <f t="shared" si="1"/>
        <v/>
      </c>
      <c r="E23" s="53"/>
      <c r="F23" s="53"/>
      <c r="G23" s="18">
        <f t="shared" ref="G23" si="30">F23*B23</f>
        <v>0</v>
      </c>
      <c r="H23" s="17" t="str">
        <f t="shared" ref="H23" si="31">IF(G23&gt;0, 1000-G23,"")</f>
        <v/>
      </c>
      <c r="I23" s="35">
        <f t="shared" si="3"/>
        <v>0</v>
      </c>
      <c r="J23" s="44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>IF(B24&gt;0, 1000-B24,"")</f>
        <v/>
      </c>
      <c r="D24" s="43" t="str">
        <f t="shared" si="1"/>
        <v/>
      </c>
      <c r="E24" s="53"/>
      <c r="F24" s="53"/>
      <c r="G24" s="18">
        <f>F24*B24</f>
        <v>0</v>
      </c>
      <c r="H24" s="17" t="str">
        <f t="shared" si="2"/>
        <v/>
      </c>
      <c r="I24" s="35">
        <f t="shared" si="3"/>
        <v>0</v>
      </c>
      <c r="J24" s="44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ref="C25" si="32">IF(B25&gt;0, 1000-B25,"")</f>
        <v/>
      </c>
      <c r="D25" s="43" t="str">
        <f t="shared" si="1"/>
        <v/>
      </c>
      <c r="E25" s="53"/>
      <c r="F25" s="53"/>
      <c r="G25" s="18">
        <f t="shared" ref="G25" si="33">F25*B25</f>
        <v>0</v>
      </c>
      <c r="H25" s="17" t="str">
        <f t="shared" si="2"/>
        <v/>
      </c>
      <c r="I25" s="35">
        <f t="shared" si="3"/>
        <v>0</v>
      </c>
      <c r="J25" s="44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>IF(B26&gt;0, 1000-B26,"")</f>
        <v/>
      </c>
      <c r="D26" s="43" t="str">
        <f t="shared" si="1"/>
        <v/>
      </c>
      <c r="E26" s="53"/>
      <c r="F26" s="53"/>
      <c r="G26" s="18">
        <f>F26*B26</f>
        <v>0</v>
      </c>
      <c r="H26" s="17" t="str">
        <f t="shared" ref="H26:H27" si="34">IF(G26&gt;0, 1000-G26,"")</f>
        <v/>
      </c>
      <c r="I26" s="35">
        <f t="shared" si="3"/>
        <v>0</v>
      </c>
      <c r="J26" s="44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>IF(B27&gt;0, 1000-B27,"")</f>
        <v/>
      </c>
      <c r="D27" s="43" t="str">
        <f t="shared" ref="D27" si="35">IF(B27&gt;0,_xlfn.RANK.AVG(C27,$C$5:$C$60,0),"")</f>
        <v/>
      </c>
      <c r="E27" s="53"/>
      <c r="F27" s="53"/>
      <c r="G27" s="18">
        <f>F27*B27</f>
        <v>0</v>
      </c>
      <c r="H27" s="17" t="str">
        <f t="shared" ref="H27" si="36">IF(G27&gt;0, 1000-G27,"")</f>
        <v/>
      </c>
      <c r="I27" s="35">
        <f t="shared" ref="I27" si="37">IF(E27="AX99",50,IF(G27&gt;0,_xlfn.RANK.AVG(H27,$H$5:$H$60,0),0))</f>
        <v>0</v>
      </c>
      <c r="J27" s="44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38">IF(B28&gt;0, 1000-B28,"")</f>
        <v/>
      </c>
      <c r="D28" s="43" t="str">
        <f t="shared" ref="D28:D29" si="39">IF(B28&gt;0,_xlfn.RANK.AVG(C28,$C$5:$C$60,0),"")</f>
        <v/>
      </c>
      <c r="E28" s="53"/>
      <c r="F28" s="53"/>
      <c r="G28" s="18">
        <f t="shared" ref="G28:G29" si="40">F28*B28</f>
        <v>0</v>
      </c>
      <c r="H28" s="17" t="str">
        <f t="shared" ref="H28:H29" si="41">IF(G28&gt;0, 1000-G28,"")</f>
        <v/>
      </c>
      <c r="I28" s="35">
        <f t="shared" ref="I28:I29" si="42">IF(E28="AX99",50,IF(G28&gt;0,_xlfn.RANK.AVG(H28,$H$5:$H$60,0),0))</f>
        <v>0</v>
      </c>
      <c r="J28" s="44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38"/>
        <v/>
      </c>
      <c r="D29" s="43" t="str">
        <f t="shared" si="39"/>
        <v/>
      </c>
      <c r="E29" s="53"/>
      <c r="F29" s="53"/>
      <c r="G29" s="18">
        <f t="shared" si="40"/>
        <v>0</v>
      </c>
      <c r="H29" s="17" t="str">
        <f t="shared" si="41"/>
        <v/>
      </c>
      <c r="I29" s="35">
        <f t="shared" si="42"/>
        <v>0</v>
      </c>
      <c r="J29" s="44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43" t="str">
        <f t="shared" si="1"/>
        <v/>
      </c>
      <c r="E30" s="53"/>
      <c r="F30" s="53"/>
      <c r="G30" s="18">
        <f t="shared" si="10"/>
        <v>0</v>
      </c>
      <c r="H30" s="17" t="str">
        <f t="shared" si="2"/>
        <v/>
      </c>
      <c r="I30" s="35">
        <f t="shared" si="3"/>
        <v>0</v>
      </c>
      <c r="J30" s="44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3">IF(B31&gt;0, 1000-B31,"")</f>
        <v/>
      </c>
      <c r="D31" s="43" t="str">
        <f t="shared" ref="D31:D35" si="44">IF(B31&gt;0,_xlfn.RANK.AVG(C31,$C$5:$C$60,0),"")</f>
        <v/>
      </c>
      <c r="E31" s="53"/>
      <c r="F31" s="53"/>
      <c r="G31" s="18">
        <f t="shared" ref="G31:G35" si="45">F31*B31</f>
        <v>0</v>
      </c>
      <c r="H31" s="17" t="str">
        <f t="shared" ref="H31:H35" si="46">IF(G31&gt;0, 1000-G31,"")</f>
        <v/>
      </c>
      <c r="I31" s="35">
        <f t="shared" ref="I31:I35" si="47">IF(E31="AX99",50,IF(G31&gt;0,_xlfn.RANK.AVG(H31,$H$5:$H$60,0),0))</f>
        <v>0</v>
      </c>
      <c r="J31" s="44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3"/>
        <v/>
      </c>
      <c r="D32" s="43" t="str">
        <f t="shared" si="44"/>
        <v/>
      </c>
      <c r="E32" s="53"/>
      <c r="F32" s="53"/>
      <c r="G32" s="18">
        <f t="shared" si="45"/>
        <v>0</v>
      </c>
      <c r="H32" s="17" t="str">
        <f t="shared" si="46"/>
        <v/>
      </c>
      <c r="I32" s="35">
        <f t="shared" si="47"/>
        <v>0</v>
      </c>
      <c r="J32" s="44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3"/>
        <v/>
      </c>
      <c r="D33" s="43" t="str">
        <f t="shared" si="44"/>
        <v/>
      </c>
      <c r="E33" s="53"/>
      <c r="F33" s="53"/>
      <c r="G33" s="18">
        <f t="shared" si="45"/>
        <v>0</v>
      </c>
      <c r="H33" s="17" t="str">
        <f t="shared" si="46"/>
        <v/>
      </c>
      <c r="I33" s="35">
        <f t="shared" si="47"/>
        <v>0</v>
      </c>
      <c r="J33" s="44" t="str">
        <f>VLOOKUP(I33,Points!$A$2:$B$52,2,FALSE)</f>
        <v xml:space="preserve"> </v>
      </c>
    </row>
    <row r="34" spans="1:10" ht="17.649999999999999" customHeight="1" x14ac:dyDescent="0.35">
      <c r="A34" s="77" t="s">
        <v>97</v>
      </c>
      <c r="B34" s="53"/>
      <c r="C34" s="17" t="str">
        <f t="shared" si="43"/>
        <v/>
      </c>
      <c r="D34" s="43" t="str">
        <f t="shared" si="44"/>
        <v/>
      </c>
      <c r="E34" s="53"/>
      <c r="F34" s="53"/>
      <c r="G34" s="18">
        <f t="shared" si="45"/>
        <v>0</v>
      </c>
      <c r="H34" s="17" t="str">
        <f t="shared" si="46"/>
        <v/>
      </c>
      <c r="I34" s="35">
        <f t="shared" si="47"/>
        <v>0</v>
      </c>
      <c r="J34" s="44" t="str">
        <f>VLOOKUP(I34,Points!$A$2:$B$52,2,FALSE)</f>
        <v xml:space="preserve"> </v>
      </c>
    </row>
    <row r="35" spans="1:10" ht="17.649999999999999" customHeight="1" x14ac:dyDescent="0.35">
      <c r="A35" s="77" t="s">
        <v>98</v>
      </c>
      <c r="B35" s="53"/>
      <c r="C35" s="17" t="str">
        <f t="shared" si="43"/>
        <v/>
      </c>
      <c r="D35" s="43" t="str">
        <f t="shared" si="44"/>
        <v/>
      </c>
      <c r="E35" s="53"/>
      <c r="F35" s="53"/>
      <c r="G35" s="18">
        <f t="shared" si="45"/>
        <v>0</v>
      </c>
      <c r="H35" s="17" t="str">
        <f t="shared" si="46"/>
        <v/>
      </c>
      <c r="I35" s="35">
        <f t="shared" si="47"/>
        <v>0</v>
      </c>
      <c r="J35" s="44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43" t="str">
        <f t="shared" si="1"/>
        <v/>
      </c>
      <c r="E36" s="53"/>
      <c r="F36" s="53"/>
      <c r="G36" s="18">
        <f>F36*B36</f>
        <v>0</v>
      </c>
      <c r="H36" s="17" t="str">
        <f>IF(G36&gt;0, 1000-G36,"")</f>
        <v/>
      </c>
      <c r="I36" s="35">
        <f t="shared" si="3"/>
        <v>0</v>
      </c>
      <c r="J36" s="44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43" t="str">
        <f t="shared" si="1"/>
        <v/>
      </c>
      <c r="E37" s="53"/>
      <c r="F37" s="53"/>
      <c r="G37" s="18">
        <f t="shared" si="10"/>
        <v>0</v>
      </c>
      <c r="H37" s="17" t="str">
        <f t="shared" si="2"/>
        <v/>
      </c>
      <c r="I37" s="35">
        <f t="shared" si="3"/>
        <v>0</v>
      </c>
      <c r="J37" s="44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1" si="48">IF(B38&gt;0, 1000-B38,"")</f>
        <v/>
      </c>
      <c r="D38" s="43" t="str">
        <f t="shared" si="1"/>
        <v/>
      </c>
      <c r="E38" s="53"/>
      <c r="F38" s="53"/>
      <c r="G38" s="18">
        <f t="shared" ref="G38:G40" si="49">F38*B38</f>
        <v>0</v>
      </c>
      <c r="H38" s="17" t="str">
        <f t="shared" ref="H38:H41" si="50">IF(G38&gt;0, 1000-G38,"")</f>
        <v/>
      </c>
      <c r="I38" s="35">
        <f t="shared" si="3"/>
        <v>0</v>
      </c>
      <c r="J38" s="44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48"/>
        <v/>
      </c>
      <c r="D39" s="43" t="str">
        <f t="shared" si="1"/>
        <v/>
      </c>
      <c r="E39" s="53"/>
      <c r="F39" s="53"/>
      <c r="G39" s="18">
        <f t="shared" si="49"/>
        <v>0</v>
      </c>
      <c r="H39" s="17" t="str">
        <f t="shared" si="50"/>
        <v/>
      </c>
      <c r="I39" s="35">
        <f t="shared" si="3"/>
        <v>0</v>
      </c>
      <c r="J39" s="44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48"/>
        <v/>
      </c>
      <c r="D40" s="43" t="str">
        <f t="shared" si="1"/>
        <v/>
      </c>
      <c r="E40" s="53"/>
      <c r="F40" s="53"/>
      <c r="G40" s="18">
        <f t="shared" si="49"/>
        <v>0</v>
      </c>
      <c r="H40" s="17" t="str">
        <f t="shared" si="50"/>
        <v/>
      </c>
      <c r="I40" s="35">
        <f t="shared" si="3"/>
        <v>0</v>
      </c>
      <c r="J40" s="44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si="48"/>
        <v/>
      </c>
      <c r="D41" s="43" t="str">
        <f t="shared" si="1"/>
        <v/>
      </c>
      <c r="E41" s="53"/>
      <c r="F41" s="53"/>
      <c r="G41" s="18">
        <f t="shared" ref="G41" si="51">F41*B41</f>
        <v>0</v>
      </c>
      <c r="H41" s="17" t="str">
        <f t="shared" si="50"/>
        <v/>
      </c>
      <c r="I41" s="35">
        <f t="shared" si="3"/>
        <v>0</v>
      </c>
      <c r="J41" s="44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43" t="str">
        <f t="shared" si="1"/>
        <v/>
      </c>
      <c r="E42" s="53"/>
      <c r="F42" s="53"/>
      <c r="G42" s="18">
        <f t="shared" si="10"/>
        <v>0</v>
      </c>
      <c r="H42" s="17" t="str">
        <f t="shared" si="2"/>
        <v/>
      </c>
      <c r="I42" s="35">
        <f t="shared" si="3"/>
        <v>0</v>
      </c>
      <c r="J42" s="44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2">IF(B43&gt;0, 1000-B43,"")</f>
        <v/>
      </c>
      <c r="D43" s="43" t="str">
        <f t="shared" ref="D43:D60" si="53">IF(B43&gt;0,_xlfn.RANK.AVG(C43,$C$5:$C$60,0),"")</f>
        <v/>
      </c>
      <c r="E43" s="53"/>
      <c r="F43" s="53"/>
      <c r="G43" s="18">
        <f t="shared" ref="G43" si="54">F43*B43</f>
        <v>0</v>
      </c>
      <c r="H43" s="17" t="str">
        <f t="shared" ref="H43" si="55">IF(G43&gt;0, 1000-G43,"")</f>
        <v/>
      </c>
      <c r="I43" s="35">
        <f t="shared" ref="I43:I60" si="56">IF(E43="AX99",50,IF(G43&gt;0,_xlfn.RANK.AVG(H43,$H$5:$H$60,0),0))</f>
        <v>0</v>
      </c>
      <c r="J43" s="44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43" t="str">
        <f t="shared" si="53"/>
        <v/>
      </c>
      <c r="E44" s="53"/>
      <c r="F44" s="53"/>
      <c r="G44" s="18">
        <f t="shared" si="10"/>
        <v>0</v>
      </c>
      <c r="H44" s="17" t="str">
        <f t="shared" si="2"/>
        <v/>
      </c>
      <c r="I44" s="35">
        <f t="shared" si="56"/>
        <v>0</v>
      </c>
      <c r="J44" s="44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43" t="str">
        <f t="shared" si="53"/>
        <v/>
      </c>
      <c r="E45" s="53"/>
      <c r="F45" s="53"/>
      <c r="G45" s="18">
        <f t="shared" si="10"/>
        <v>0</v>
      </c>
      <c r="H45" s="17" t="str">
        <f t="shared" si="2"/>
        <v/>
      </c>
      <c r="I45" s="35">
        <f t="shared" si="56"/>
        <v>0</v>
      </c>
      <c r="J45" s="44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57">IF(B46&gt;0, 1000-B46,"")</f>
        <v/>
      </c>
      <c r="D46" s="43" t="str">
        <f t="shared" si="53"/>
        <v/>
      </c>
      <c r="E46" s="53"/>
      <c r="F46" s="53"/>
      <c r="G46" s="18">
        <f t="shared" ref="G46" si="58">F46*B46</f>
        <v>0</v>
      </c>
      <c r="H46" s="17" t="str">
        <f t="shared" ref="H46" si="59">IF(G46&gt;0, 1000-G46,"")</f>
        <v/>
      </c>
      <c r="I46" s="35">
        <f t="shared" si="56"/>
        <v>0</v>
      </c>
      <c r="J46" s="44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0">IF(B47&gt;0, 1000-B47,"")</f>
        <v/>
      </c>
      <c r="D47" s="43" t="str">
        <f t="shared" si="53"/>
        <v/>
      </c>
      <c r="E47" s="53"/>
      <c r="F47" s="53"/>
      <c r="G47" s="18">
        <f t="shared" ref="G47:G48" si="61">F47*B47</f>
        <v>0</v>
      </c>
      <c r="H47" s="17" t="str">
        <f t="shared" ref="H47:H48" si="62">IF(G47&gt;0, 1000-G47,"")</f>
        <v/>
      </c>
      <c r="I47" s="35">
        <f t="shared" si="56"/>
        <v>0</v>
      </c>
      <c r="J47" s="44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0"/>
        <v/>
      </c>
      <c r="D48" s="43" t="str">
        <f t="shared" si="53"/>
        <v/>
      </c>
      <c r="E48" s="53"/>
      <c r="F48" s="53"/>
      <c r="G48" s="18">
        <f t="shared" si="61"/>
        <v>0</v>
      </c>
      <c r="H48" s="17" t="str">
        <f t="shared" si="62"/>
        <v/>
      </c>
      <c r="I48" s="35">
        <f t="shared" si="56"/>
        <v>0</v>
      </c>
      <c r="J48" s="44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43" t="str">
        <f t="shared" si="53"/>
        <v/>
      </c>
      <c r="E49" s="53"/>
      <c r="F49" s="53"/>
      <c r="G49" s="18">
        <f t="shared" si="10"/>
        <v>0</v>
      </c>
      <c r="H49" s="17" t="str">
        <f t="shared" si="2"/>
        <v/>
      </c>
      <c r="I49" s="35">
        <f t="shared" si="56"/>
        <v>0</v>
      </c>
      <c r="J49" s="44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3">IF(B50&gt;0, 1000-B50,"")</f>
        <v/>
      </c>
      <c r="D50" s="43" t="str">
        <f t="shared" si="53"/>
        <v/>
      </c>
      <c r="E50" s="53"/>
      <c r="F50" s="53"/>
      <c r="G50" s="18">
        <f t="shared" ref="G50" si="64">F50*B50</f>
        <v>0</v>
      </c>
      <c r="H50" s="17" t="str">
        <f t="shared" ref="H50" si="65">IF(G50&gt;0, 1000-G50,"")</f>
        <v/>
      </c>
      <c r="I50" s="35">
        <f t="shared" si="56"/>
        <v>0</v>
      </c>
      <c r="J50" s="44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43" t="str">
        <f t="shared" si="53"/>
        <v/>
      </c>
      <c r="E51" s="53"/>
      <c r="F51" s="53"/>
      <c r="G51" s="18">
        <f t="shared" si="10"/>
        <v>0</v>
      </c>
      <c r="H51" s="17" t="str">
        <f t="shared" si="2"/>
        <v/>
      </c>
      <c r="I51" s="35">
        <f t="shared" si="56"/>
        <v>0</v>
      </c>
      <c r="J51" s="44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43" t="str">
        <f t="shared" si="53"/>
        <v/>
      </c>
      <c r="E52" s="53"/>
      <c r="F52" s="53"/>
      <c r="G52" s="18">
        <f t="shared" si="10"/>
        <v>0</v>
      </c>
      <c r="H52" s="17" t="str">
        <f t="shared" si="2"/>
        <v/>
      </c>
      <c r="I52" s="35">
        <f t="shared" si="56"/>
        <v>0</v>
      </c>
      <c r="J52" s="44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43" t="str">
        <f t="shared" si="53"/>
        <v/>
      </c>
      <c r="E53" s="53"/>
      <c r="F53" s="53"/>
      <c r="G53" s="18">
        <f t="shared" si="10"/>
        <v>0</v>
      </c>
      <c r="H53" s="17" t="str">
        <f t="shared" si="2"/>
        <v/>
      </c>
      <c r="I53" s="35">
        <f t="shared" si="56"/>
        <v>0</v>
      </c>
      <c r="J53" s="44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43" t="str">
        <f t="shared" si="53"/>
        <v/>
      </c>
      <c r="E54" s="53"/>
      <c r="F54" s="53"/>
      <c r="G54" s="18">
        <f t="shared" si="10"/>
        <v>0</v>
      </c>
      <c r="H54" s="17" t="str">
        <f t="shared" si="2"/>
        <v/>
      </c>
      <c r="I54" s="35">
        <f t="shared" si="56"/>
        <v>0</v>
      </c>
      <c r="J54" s="44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/>
      <c r="C55" s="17" t="str">
        <f t="shared" si="0"/>
        <v/>
      </c>
      <c r="D55" s="43" t="str">
        <f t="shared" si="53"/>
        <v/>
      </c>
      <c r="E55" s="53"/>
      <c r="F55" s="53"/>
      <c r="G55" s="18">
        <f t="shared" si="10"/>
        <v>0</v>
      </c>
      <c r="H55" s="17" t="str">
        <f t="shared" si="2"/>
        <v/>
      </c>
      <c r="I55" s="35">
        <f t="shared" si="56"/>
        <v>0</v>
      </c>
      <c r="J55" s="44" t="str">
        <f>VLOOKUP(I55,Points!$A$2:$B$52,2,FALSE)</f>
        <v xml:space="preserve"> 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43" t="str">
        <f t="shared" si="53"/>
        <v/>
      </c>
      <c r="E56" s="53"/>
      <c r="F56" s="53"/>
      <c r="G56" s="18">
        <f t="shared" si="10"/>
        <v>0</v>
      </c>
      <c r="H56" s="17" t="str">
        <f t="shared" si="2"/>
        <v/>
      </c>
      <c r="I56" s="35">
        <f t="shared" si="56"/>
        <v>0</v>
      </c>
      <c r="J56" s="44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66">IF(B57&gt;0, 1000-B57,"")</f>
        <v/>
      </c>
      <c r="D57" s="43" t="str">
        <f t="shared" si="53"/>
        <v/>
      </c>
      <c r="E57" s="53"/>
      <c r="F57" s="53"/>
      <c r="G57" s="18">
        <f t="shared" ref="G57" si="67">F57*B57</f>
        <v>0</v>
      </c>
      <c r="H57" s="17" t="str">
        <f t="shared" ref="H57" si="68">IF(G57&gt;0, 1000-G57,"")</f>
        <v/>
      </c>
      <c r="I57" s="35">
        <f t="shared" si="56"/>
        <v>0</v>
      </c>
      <c r="J57" s="44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43" t="str">
        <f t="shared" si="53"/>
        <v/>
      </c>
      <c r="E58" s="53"/>
      <c r="F58" s="53"/>
      <c r="G58" s="18">
        <f t="shared" si="10"/>
        <v>0</v>
      </c>
      <c r="H58" s="17" t="str">
        <f t="shared" si="2"/>
        <v/>
      </c>
      <c r="I58" s="35">
        <f t="shared" si="56"/>
        <v>0</v>
      </c>
      <c r="J58" s="44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ref="C59" si="69">IF(B59&gt;0, 1000-B59,"")</f>
        <v/>
      </c>
      <c r="D59" s="43" t="str">
        <f t="shared" si="53"/>
        <v/>
      </c>
      <c r="E59" s="53"/>
      <c r="F59" s="53"/>
      <c r="G59" s="18">
        <f t="shared" ref="G59" si="70">F59*B59</f>
        <v>0</v>
      </c>
      <c r="H59" s="17" t="str">
        <f t="shared" ref="H59" si="71">IF(G59&gt;0, 1000-G59,"")</f>
        <v/>
      </c>
      <c r="I59" s="35">
        <f t="shared" si="56"/>
        <v>0</v>
      </c>
      <c r="J59" s="44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45" t="str">
        <f t="shared" si="53"/>
        <v/>
      </c>
      <c r="E60" s="54"/>
      <c r="F60" s="54"/>
      <c r="G60" s="25">
        <f t="shared" si="10"/>
        <v>0</v>
      </c>
      <c r="H60" s="25" t="str">
        <f t="shared" si="2"/>
        <v/>
      </c>
      <c r="I60" s="80">
        <f t="shared" si="56"/>
        <v>0</v>
      </c>
      <c r="J60" s="46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47"/>
      <c r="E61" s="55"/>
      <c r="F61" s="55"/>
      <c r="G61" s="27"/>
      <c r="H61" s="27"/>
      <c r="I61" s="47"/>
      <c r="J61" s="48"/>
    </row>
    <row r="62" spans="1:10" ht="14.5" thickTop="1" x14ac:dyDescent="0.35"/>
  </sheetData>
  <mergeCells count="3">
    <mergeCell ref="D3:F3"/>
    <mergeCell ref="I3:J3"/>
    <mergeCell ref="A1:J2"/>
  </mergeCells>
  <printOptions horizontalCentered="1" verticalCentered="1"/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sqref="A1:V1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10.269531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10.5429687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thickTop="1" x14ac:dyDescent="0.35">
      <c r="A1" s="107" t="str">
        <f>'1'!A1:J2</f>
        <v>Riesentöter Autocross  --  2022 Club Championship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5.5" customHeight="1" thickBot="1" x14ac:dyDescent="0.4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s="74" customFormat="1" ht="20.25" customHeight="1" thickTop="1" thickBot="1" x14ac:dyDescent="0.4">
      <c r="A3" s="69" t="s">
        <v>18</v>
      </c>
      <c r="B3" s="70" t="s">
        <v>15</v>
      </c>
      <c r="C3" s="71"/>
      <c r="D3" s="105"/>
      <c r="E3" s="105"/>
      <c r="F3" s="106"/>
      <c r="G3" s="72" t="s">
        <v>16</v>
      </c>
      <c r="H3" s="73"/>
      <c r="I3" s="103"/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7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7" t="s">
        <v>5</v>
      </c>
      <c r="J4" s="68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41" t="str">
        <f t="shared" ref="D5:D42" si="1">IF(B5&gt;0,_xlfn.RANK.AVG(C5,$C$5:$C$60,0),"")</f>
        <v/>
      </c>
      <c r="E5" s="52"/>
      <c r="F5" s="52"/>
      <c r="G5" s="18">
        <f>F5*B5</f>
        <v>0</v>
      </c>
      <c r="H5" s="18" t="str">
        <f t="shared" ref="H5:H60" si="2">IF(G5&gt;0, 1000-G5,"")</f>
        <v/>
      </c>
      <c r="I5" s="35">
        <f t="shared" ref="I5:I42" si="3">IF(E5="AX99",50,IF(G5&gt;0,_xlfn.RANK.AVG(H5,$H$5:$H$60,0),0))</f>
        <v>0</v>
      </c>
      <c r="J5" s="42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4">IF(B6&gt;0, 1000-B6,"")</f>
        <v/>
      </c>
      <c r="D6" s="43" t="str">
        <f t="shared" si="1"/>
        <v/>
      </c>
      <c r="E6" s="53"/>
      <c r="F6" s="53"/>
      <c r="G6" s="18">
        <f t="shared" ref="G6" si="5">F6*B6</f>
        <v>0</v>
      </c>
      <c r="H6" s="17" t="str">
        <f t="shared" ref="H6" si="6">IF(G6&gt;0, 1000-G6,"")</f>
        <v/>
      </c>
      <c r="I6" s="35">
        <f t="shared" si="3"/>
        <v>0</v>
      </c>
      <c r="J6" s="44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7">IF(B7&gt;0, 1000-B7,"")</f>
        <v/>
      </c>
      <c r="D7" s="43" t="str">
        <f t="shared" si="1"/>
        <v/>
      </c>
      <c r="E7" s="53"/>
      <c r="F7" s="53"/>
      <c r="G7" s="18">
        <f t="shared" ref="G7" si="8">F7*B7</f>
        <v>0</v>
      </c>
      <c r="H7" s="17" t="str">
        <f t="shared" ref="H7" si="9">IF(G7&gt;0, 1000-G7,"")</f>
        <v/>
      </c>
      <c r="I7" s="35">
        <f t="shared" si="3"/>
        <v>0</v>
      </c>
      <c r="J7" s="44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43" t="str">
        <f t="shared" si="1"/>
        <v/>
      </c>
      <c r="E8" s="53"/>
      <c r="F8" s="53"/>
      <c r="G8" s="18">
        <f t="shared" ref="G8:G60" si="10">F8*B8</f>
        <v>0</v>
      </c>
      <c r="H8" s="17" t="str">
        <f t="shared" si="2"/>
        <v/>
      </c>
      <c r="I8" s="35">
        <f t="shared" si="3"/>
        <v>0</v>
      </c>
      <c r="J8" s="44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43" t="str">
        <f t="shared" si="1"/>
        <v/>
      </c>
      <c r="E9" s="53"/>
      <c r="F9" s="53"/>
      <c r="G9" s="18">
        <f t="shared" si="10"/>
        <v>0</v>
      </c>
      <c r="H9" s="17" t="str">
        <f t="shared" si="2"/>
        <v/>
      </c>
      <c r="I9" s="35">
        <f t="shared" si="3"/>
        <v>0</v>
      </c>
      <c r="J9" s="44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43" t="str">
        <f t="shared" si="1"/>
        <v/>
      </c>
      <c r="E10" s="53"/>
      <c r="F10" s="53"/>
      <c r="G10" s="18">
        <f t="shared" si="10"/>
        <v>0</v>
      </c>
      <c r="H10" s="17" t="str">
        <f t="shared" si="2"/>
        <v/>
      </c>
      <c r="I10" s="35">
        <f t="shared" si="3"/>
        <v>0</v>
      </c>
      <c r="J10" s="44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1">IF(B11&gt;0, 1000-B11,"")</f>
        <v/>
      </c>
      <c r="D11" s="43" t="str">
        <f t="shared" si="1"/>
        <v/>
      </c>
      <c r="E11" s="53"/>
      <c r="F11" s="53"/>
      <c r="G11" s="18">
        <f t="shared" ref="G11" si="12">F11*B11</f>
        <v>0</v>
      </c>
      <c r="H11" s="17" t="str">
        <f t="shared" ref="H11" si="13">IF(G11&gt;0, 1000-G11,"")</f>
        <v/>
      </c>
      <c r="I11" s="35">
        <f t="shared" si="3"/>
        <v>0</v>
      </c>
      <c r="J11" s="44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/>
      <c r="C12" s="17" t="str">
        <f t="shared" ref="C12:C13" si="14">IF(B12&gt;0, 1000-B12,"")</f>
        <v/>
      </c>
      <c r="D12" s="43" t="str">
        <f t="shared" si="1"/>
        <v/>
      </c>
      <c r="E12" s="53"/>
      <c r="F12" s="53"/>
      <c r="G12" s="18">
        <f t="shared" ref="G12" si="15">F12*B12</f>
        <v>0</v>
      </c>
      <c r="H12" s="17" t="str">
        <f t="shared" ref="H12" si="16">IF(G12&gt;0, 1000-G12,"")</f>
        <v/>
      </c>
      <c r="I12" s="35">
        <f t="shared" si="3"/>
        <v>0</v>
      </c>
      <c r="J12" s="44" t="str">
        <f>VLOOKUP(I12,Points!$A$2:$B$52,2,FALSE)</f>
        <v xml:space="preserve"> </v>
      </c>
    </row>
    <row r="13" spans="1:10" ht="17.649999999999999" customHeight="1" x14ac:dyDescent="0.35">
      <c r="A13" s="77" t="s">
        <v>126</v>
      </c>
      <c r="B13" s="53"/>
      <c r="C13" s="17" t="str">
        <f t="shared" si="14"/>
        <v/>
      </c>
      <c r="D13" s="43" t="str">
        <f t="shared" si="1"/>
        <v/>
      </c>
      <c r="E13" s="53"/>
      <c r="F13" s="53"/>
      <c r="G13" s="18">
        <f t="shared" ref="G13" si="17">F13*B13</f>
        <v>0</v>
      </c>
      <c r="H13" s="17" t="str">
        <f t="shared" ref="H13" si="18">IF(G13&gt;0, 1000-G13,"")</f>
        <v/>
      </c>
      <c r="I13" s="35">
        <f t="shared" ref="I13" si="19">IF(E13="AX99",50,IF(G13&gt;0,_xlfn.RANK.AVG(H13,$H$5:$H$60,0),0))</f>
        <v>0</v>
      </c>
      <c r="J13" s="44" t="str">
        <f>VLOOKUP(I13,Points!$A$2:$B$52,2,FALSE)</f>
        <v xml:space="preserve"> 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20">IF(B14&gt;0, 1000-B14,"")</f>
        <v/>
      </c>
      <c r="D14" s="43" t="str">
        <f t="shared" si="1"/>
        <v/>
      </c>
      <c r="E14" s="53"/>
      <c r="F14" s="53"/>
      <c r="G14" s="18">
        <f t="shared" ref="G14" si="21">F14*B14</f>
        <v>0</v>
      </c>
      <c r="H14" s="17" t="str">
        <f t="shared" ref="H14" si="22">IF(G14&gt;0, 1000-G14,"")</f>
        <v/>
      </c>
      <c r="I14" s="35">
        <f t="shared" si="3"/>
        <v>0</v>
      </c>
      <c r="J14" s="44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43" t="str">
        <f t="shared" si="1"/>
        <v/>
      </c>
      <c r="E15" s="53"/>
      <c r="F15" s="53"/>
      <c r="G15" s="18">
        <f t="shared" si="10"/>
        <v>0</v>
      </c>
      <c r="H15" s="17" t="str">
        <f t="shared" si="2"/>
        <v/>
      </c>
      <c r="I15" s="35">
        <f t="shared" si="3"/>
        <v>0</v>
      </c>
      <c r="J15" s="44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43" t="str">
        <f t="shared" si="1"/>
        <v/>
      </c>
      <c r="E16" s="53"/>
      <c r="F16" s="53"/>
      <c r="G16" s="18">
        <f t="shared" si="10"/>
        <v>0</v>
      </c>
      <c r="H16" s="17" t="str">
        <f t="shared" si="2"/>
        <v/>
      </c>
      <c r="I16" s="35">
        <f t="shared" si="3"/>
        <v>0</v>
      </c>
      <c r="J16" s="44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43" t="str">
        <f t="shared" si="1"/>
        <v/>
      </c>
      <c r="E17" s="53"/>
      <c r="F17" s="52"/>
      <c r="G17" s="18">
        <f t="shared" si="10"/>
        <v>0</v>
      </c>
      <c r="H17" s="17" t="str">
        <f t="shared" si="2"/>
        <v/>
      </c>
      <c r="I17" s="35">
        <f t="shared" si="3"/>
        <v>0</v>
      </c>
      <c r="J17" s="44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:C19" si="23">IF(B18&gt;0, 1000-B18,"")</f>
        <v/>
      </c>
      <c r="D18" s="43" t="str">
        <f t="shared" si="1"/>
        <v/>
      </c>
      <c r="E18" s="53"/>
      <c r="F18" s="53"/>
      <c r="G18" s="18">
        <f t="shared" ref="G18:G19" si="24">F18*B18</f>
        <v>0</v>
      </c>
      <c r="H18" s="17" t="str">
        <f t="shared" ref="H18:H19" si="25">IF(G18&gt;0, 1000-G18,"")</f>
        <v/>
      </c>
      <c r="I18" s="35">
        <f t="shared" si="3"/>
        <v>0</v>
      </c>
      <c r="J18" s="44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 t="shared" si="23"/>
        <v/>
      </c>
      <c r="D19" s="43" t="str">
        <f t="shared" si="1"/>
        <v/>
      </c>
      <c r="E19" s="53"/>
      <c r="F19" s="53"/>
      <c r="G19" s="18">
        <f t="shared" si="24"/>
        <v>0</v>
      </c>
      <c r="H19" s="17" t="str">
        <f t="shared" si="25"/>
        <v/>
      </c>
      <c r="I19" s="35">
        <f t="shared" si="3"/>
        <v>0</v>
      </c>
      <c r="J19" s="44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 t="shared" si="0"/>
        <v/>
      </c>
      <c r="D20" s="43" t="str">
        <f t="shared" si="1"/>
        <v/>
      </c>
      <c r="E20" s="53"/>
      <c r="F20" s="53"/>
      <c r="G20" s="18">
        <f t="shared" si="10"/>
        <v>0</v>
      </c>
      <c r="H20" s="17" t="str">
        <f t="shared" si="2"/>
        <v/>
      </c>
      <c r="I20" s="35">
        <f t="shared" si="3"/>
        <v>0</v>
      </c>
      <c r="J20" s="44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6">IF(B21&gt;0, 1000-B21,"")</f>
        <v/>
      </c>
      <c r="D21" s="43" t="str">
        <f t="shared" si="1"/>
        <v/>
      </c>
      <c r="E21" s="53"/>
      <c r="F21" s="53"/>
      <c r="G21" s="18">
        <f t="shared" ref="G21:G22" si="27">F21*B21</f>
        <v>0</v>
      </c>
      <c r="H21" s="17" t="str">
        <f t="shared" ref="H21:H22" si="28">IF(G21&gt;0, 1000-G21,"")</f>
        <v/>
      </c>
      <c r="I21" s="35">
        <f t="shared" si="3"/>
        <v>0</v>
      </c>
      <c r="J21" s="44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6"/>
        <v/>
      </c>
      <c r="D22" s="43" t="str">
        <f t="shared" si="1"/>
        <v/>
      </c>
      <c r="E22" s="53"/>
      <c r="F22" s="53"/>
      <c r="G22" s="18">
        <f t="shared" si="27"/>
        <v>0</v>
      </c>
      <c r="H22" s="17" t="str">
        <f t="shared" si="28"/>
        <v/>
      </c>
      <c r="I22" s="35">
        <f t="shared" si="3"/>
        <v>0</v>
      </c>
      <c r="J22" s="44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29">IF(B23&gt;0, 1000-B23,"")</f>
        <v/>
      </c>
      <c r="D23" s="43" t="str">
        <f t="shared" si="1"/>
        <v/>
      </c>
      <c r="E23" s="53"/>
      <c r="F23" s="53"/>
      <c r="G23" s="18">
        <f t="shared" ref="G23" si="30">F23*B23</f>
        <v>0</v>
      </c>
      <c r="H23" s="17" t="str">
        <f t="shared" ref="H23" si="31">IF(G23&gt;0, 1000-G23,"")</f>
        <v/>
      </c>
      <c r="I23" s="35">
        <f t="shared" si="3"/>
        <v>0</v>
      </c>
      <c r="J23" s="44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 t="shared" si="0"/>
        <v/>
      </c>
      <c r="D24" s="43" t="str">
        <f t="shared" si="1"/>
        <v/>
      </c>
      <c r="E24" s="53"/>
      <c r="F24" s="53"/>
      <c r="G24" s="18">
        <f t="shared" si="10"/>
        <v>0</v>
      </c>
      <c r="H24" s="17" t="str">
        <f t="shared" si="2"/>
        <v/>
      </c>
      <c r="I24" s="35">
        <f t="shared" si="3"/>
        <v>0</v>
      </c>
      <c r="J24" s="44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si="0"/>
        <v/>
      </c>
      <c r="D25" s="43" t="str">
        <f t="shared" si="1"/>
        <v/>
      </c>
      <c r="E25" s="53"/>
      <c r="F25" s="53"/>
      <c r="G25" s="18">
        <f t="shared" si="10"/>
        <v>0</v>
      </c>
      <c r="H25" s="17" t="str">
        <f t="shared" si="2"/>
        <v/>
      </c>
      <c r="I25" s="35">
        <f t="shared" si="3"/>
        <v>0</v>
      </c>
      <c r="J25" s="44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 t="shared" ref="C26" si="32">IF(B26&gt;0, 1000-B26,"")</f>
        <v/>
      </c>
      <c r="D26" s="43" t="str">
        <f t="shared" si="1"/>
        <v/>
      </c>
      <c r="E26" s="53"/>
      <c r="F26" s="53"/>
      <c r="G26" s="18">
        <f t="shared" ref="G26" si="33">F26*B26</f>
        <v>0</v>
      </c>
      <c r="H26" s="17" t="str">
        <f t="shared" ref="H26" si="34">IF(G26&gt;0, 1000-G26,"")</f>
        <v/>
      </c>
      <c r="I26" s="35">
        <f t="shared" si="3"/>
        <v>0</v>
      </c>
      <c r="J26" s="44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 t="shared" ref="C27" si="35">IF(B27&gt;0, 1000-B27,"")</f>
        <v/>
      </c>
      <c r="D27" s="43" t="str">
        <f t="shared" ref="D27" si="36">IF(B27&gt;0,_xlfn.RANK.AVG(C27,$C$5:$C$60,0),"")</f>
        <v/>
      </c>
      <c r="E27" s="53"/>
      <c r="F27" s="53"/>
      <c r="G27" s="18">
        <f t="shared" ref="G27" si="37">F27*B27</f>
        <v>0</v>
      </c>
      <c r="H27" s="17" t="str">
        <f t="shared" ref="H27" si="38">IF(G27&gt;0, 1000-G27,"")</f>
        <v/>
      </c>
      <c r="I27" s="35">
        <f t="shared" ref="I27" si="39">IF(E27="AX99",50,IF(G27&gt;0,_xlfn.RANK.AVG(H27,$H$5:$H$60,0),0))</f>
        <v>0</v>
      </c>
      <c r="J27" s="44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40">IF(B28&gt;0, 1000-B28,"")</f>
        <v/>
      </c>
      <c r="D28" s="43" t="str">
        <f t="shared" ref="D28:D29" si="41">IF(B28&gt;0,_xlfn.RANK.AVG(C28,$C$5:$C$60,0),"")</f>
        <v/>
      </c>
      <c r="E28" s="53"/>
      <c r="F28" s="53"/>
      <c r="G28" s="18">
        <f t="shared" ref="G28:G29" si="42">F28*B28</f>
        <v>0</v>
      </c>
      <c r="H28" s="17" t="str">
        <f t="shared" ref="H28:H29" si="43">IF(G28&gt;0, 1000-G28,"")</f>
        <v/>
      </c>
      <c r="I28" s="35">
        <f t="shared" ref="I28:I29" si="44">IF(E28="AX99",50,IF(G28&gt;0,_xlfn.RANK.AVG(H28,$H$5:$H$60,0),0))</f>
        <v>0</v>
      </c>
      <c r="J28" s="44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40"/>
        <v/>
      </c>
      <c r="D29" s="43" t="str">
        <f t="shared" si="41"/>
        <v/>
      </c>
      <c r="E29" s="53"/>
      <c r="F29" s="53"/>
      <c r="G29" s="18">
        <f t="shared" si="42"/>
        <v>0</v>
      </c>
      <c r="H29" s="17" t="str">
        <f t="shared" si="43"/>
        <v/>
      </c>
      <c r="I29" s="35">
        <f t="shared" si="44"/>
        <v>0</v>
      </c>
      <c r="J29" s="44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43" t="str">
        <f t="shared" si="1"/>
        <v/>
      </c>
      <c r="E30" s="53"/>
      <c r="F30" s="53"/>
      <c r="G30" s="18">
        <f t="shared" si="10"/>
        <v>0</v>
      </c>
      <c r="H30" s="17" t="str">
        <f t="shared" si="2"/>
        <v/>
      </c>
      <c r="I30" s="35">
        <f t="shared" si="3"/>
        <v>0</v>
      </c>
      <c r="J30" s="44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5">IF(B31&gt;0, 1000-B31,"")</f>
        <v/>
      </c>
      <c r="D31" s="43" t="str">
        <f t="shared" ref="D31:D35" si="46">IF(B31&gt;0,_xlfn.RANK.AVG(C31,$C$5:$C$60,0),"")</f>
        <v/>
      </c>
      <c r="E31" s="53"/>
      <c r="F31" s="53"/>
      <c r="G31" s="18">
        <f t="shared" ref="G31:G35" si="47">F31*B31</f>
        <v>0</v>
      </c>
      <c r="H31" s="17" t="str">
        <f t="shared" ref="H31:H35" si="48">IF(G31&gt;0, 1000-G31,"")</f>
        <v/>
      </c>
      <c r="I31" s="35">
        <f t="shared" ref="I31:I35" si="49">IF(E31="AX99",50,IF(G31&gt;0,_xlfn.RANK.AVG(H31,$H$5:$H$60,0),0))</f>
        <v>0</v>
      </c>
      <c r="J31" s="44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5"/>
        <v/>
      </c>
      <c r="D32" s="43" t="str">
        <f t="shared" si="46"/>
        <v/>
      </c>
      <c r="E32" s="53"/>
      <c r="F32" s="53"/>
      <c r="G32" s="18">
        <f t="shared" si="47"/>
        <v>0</v>
      </c>
      <c r="H32" s="17" t="str">
        <f t="shared" si="48"/>
        <v/>
      </c>
      <c r="I32" s="35">
        <f t="shared" si="49"/>
        <v>0</v>
      </c>
      <c r="J32" s="44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5"/>
        <v/>
      </c>
      <c r="D33" s="43" t="str">
        <f t="shared" si="46"/>
        <v/>
      </c>
      <c r="E33" s="53"/>
      <c r="F33" s="53"/>
      <c r="G33" s="18">
        <f t="shared" si="47"/>
        <v>0</v>
      </c>
      <c r="H33" s="17" t="str">
        <f t="shared" si="48"/>
        <v/>
      </c>
      <c r="I33" s="35">
        <f t="shared" si="49"/>
        <v>0</v>
      </c>
      <c r="J33" s="44" t="str">
        <f>VLOOKUP(I33,Points!$A$2:$B$52,2,FALSE)</f>
        <v xml:space="preserve"> </v>
      </c>
    </row>
    <row r="34" spans="1:10" ht="17.649999999999999" customHeight="1" x14ac:dyDescent="0.35">
      <c r="A34" s="77" t="s">
        <v>97</v>
      </c>
      <c r="B34" s="53"/>
      <c r="C34" s="17" t="str">
        <f t="shared" si="45"/>
        <v/>
      </c>
      <c r="D34" s="43" t="str">
        <f t="shared" si="46"/>
        <v/>
      </c>
      <c r="E34" s="53"/>
      <c r="F34" s="53"/>
      <c r="G34" s="18">
        <f t="shared" si="47"/>
        <v>0</v>
      </c>
      <c r="H34" s="17" t="str">
        <f t="shared" si="48"/>
        <v/>
      </c>
      <c r="I34" s="35">
        <f t="shared" si="49"/>
        <v>0</v>
      </c>
      <c r="J34" s="44" t="str">
        <f>VLOOKUP(I34,Points!$A$2:$B$52,2,FALSE)</f>
        <v xml:space="preserve"> </v>
      </c>
    </row>
    <row r="35" spans="1:10" ht="17.649999999999999" customHeight="1" x14ac:dyDescent="0.35">
      <c r="A35" s="77" t="s">
        <v>98</v>
      </c>
      <c r="B35" s="53"/>
      <c r="C35" s="17" t="str">
        <f t="shared" si="45"/>
        <v/>
      </c>
      <c r="D35" s="43" t="str">
        <f t="shared" si="46"/>
        <v/>
      </c>
      <c r="E35" s="53"/>
      <c r="F35" s="53"/>
      <c r="G35" s="18">
        <f t="shared" si="47"/>
        <v>0</v>
      </c>
      <c r="H35" s="17" t="str">
        <f t="shared" si="48"/>
        <v/>
      </c>
      <c r="I35" s="35">
        <f t="shared" si="49"/>
        <v>0</v>
      </c>
      <c r="J35" s="44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43" t="str">
        <f t="shared" si="1"/>
        <v/>
      </c>
      <c r="E36" s="53"/>
      <c r="F36" s="53"/>
      <c r="G36" s="18">
        <f>F36*B36</f>
        <v>0</v>
      </c>
      <c r="H36" s="17" t="str">
        <f>IF(G36&gt;0, 1000-G36,"")</f>
        <v/>
      </c>
      <c r="I36" s="35">
        <f t="shared" si="3"/>
        <v>0</v>
      </c>
      <c r="J36" s="44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43" t="str">
        <f t="shared" si="1"/>
        <v/>
      </c>
      <c r="E37" s="53"/>
      <c r="F37" s="53"/>
      <c r="G37" s="18">
        <f t="shared" si="10"/>
        <v>0</v>
      </c>
      <c r="H37" s="17" t="str">
        <f t="shared" si="2"/>
        <v/>
      </c>
      <c r="I37" s="35">
        <f t="shared" si="3"/>
        <v>0</v>
      </c>
      <c r="J37" s="44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0" si="50">IF(B38&gt;0, 1000-B38,"")</f>
        <v/>
      </c>
      <c r="D38" s="43" t="str">
        <f t="shared" si="1"/>
        <v/>
      </c>
      <c r="E38" s="53"/>
      <c r="F38" s="53"/>
      <c r="G38" s="18">
        <f t="shared" ref="G38:G40" si="51">F38*B38</f>
        <v>0</v>
      </c>
      <c r="H38" s="17" t="str">
        <f t="shared" ref="H38:H40" si="52">IF(G38&gt;0, 1000-G38,"")</f>
        <v/>
      </c>
      <c r="I38" s="35">
        <f t="shared" si="3"/>
        <v>0</v>
      </c>
      <c r="J38" s="44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50"/>
        <v/>
      </c>
      <c r="D39" s="43" t="str">
        <f t="shared" si="1"/>
        <v/>
      </c>
      <c r="E39" s="53"/>
      <c r="F39" s="53"/>
      <c r="G39" s="18">
        <f t="shared" si="51"/>
        <v>0</v>
      </c>
      <c r="H39" s="17" t="str">
        <f t="shared" si="52"/>
        <v/>
      </c>
      <c r="I39" s="35">
        <f t="shared" si="3"/>
        <v>0</v>
      </c>
      <c r="J39" s="44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50"/>
        <v/>
      </c>
      <c r="D40" s="43" t="str">
        <f t="shared" si="1"/>
        <v/>
      </c>
      <c r="E40" s="53"/>
      <c r="F40" s="53"/>
      <c r="G40" s="18">
        <f t="shared" si="51"/>
        <v>0</v>
      </c>
      <c r="H40" s="17" t="str">
        <f t="shared" si="52"/>
        <v/>
      </c>
      <c r="I40" s="35">
        <f t="shared" si="3"/>
        <v>0</v>
      </c>
      <c r="J40" s="44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ref="C41" si="53">IF(B41&gt;0, 1000-B41,"")</f>
        <v/>
      </c>
      <c r="D41" s="43" t="str">
        <f t="shared" si="1"/>
        <v/>
      </c>
      <c r="E41" s="53"/>
      <c r="F41" s="53"/>
      <c r="G41" s="18">
        <f t="shared" ref="G41" si="54">F41*B41</f>
        <v>0</v>
      </c>
      <c r="H41" s="17" t="str">
        <f t="shared" ref="H41" si="55">IF(G41&gt;0, 1000-G41,"")</f>
        <v/>
      </c>
      <c r="I41" s="35">
        <f t="shared" si="3"/>
        <v>0</v>
      </c>
      <c r="J41" s="44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43" t="str">
        <f t="shared" si="1"/>
        <v/>
      </c>
      <c r="E42" s="53"/>
      <c r="F42" s="53"/>
      <c r="G42" s="18">
        <f t="shared" si="10"/>
        <v>0</v>
      </c>
      <c r="H42" s="17" t="str">
        <f t="shared" si="2"/>
        <v/>
      </c>
      <c r="I42" s="35">
        <f t="shared" si="3"/>
        <v>0</v>
      </c>
      <c r="J42" s="44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6">IF(B43&gt;0, 1000-B43,"")</f>
        <v/>
      </c>
      <c r="D43" s="43" t="str">
        <f t="shared" ref="D43:D60" si="57">IF(B43&gt;0,_xlfn.RANK.AVG(C43,$C$5:$C$60,0),"")</f>
        <v/>
      </c>
      <c r="E43" s="53"/>
      <c r="F43" s="53"/>
      <c r="G43" s="18">
        <f t="shared" ref="G43" si="58">F43*B43</f>
        <v>0</v>
      </c>
      <c r="H43" s="17" t="str">
        <f t="shared" ref="H43" si="59">IF(G43&gt;0, 1000-G43,"")</f>
        <v/>
      </c>
      <c r="I43" s="35">
        <f t="shared" ref="I43:I60" si="60">IF(E43="AX99",50,IF(G43&gt;0,_xlfn.RANK.AVG(H43,$H$5:$H$60,0),0))</f>
        <v>0</v>
      </c>
      <c r="J43" s="44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43" t="str">
        <f t="shared" si="57"/>
        <v/>
      </c>
      <c r="E44" s="53"/>
      <c r="F44" s="53"/>
      <c r="G44" s="18">
        <f t="shared" si="10"/>
        <v>0</v>
      </c>
      <c r="H44" s="17" t="str">
        <f t="shared" si="2"/>
        <v/>
      </c>
      <c r="I44" s="35">
        <f t="shared" si="60"/>
        <v>0</v>
      </c>
      <c r="J44" s="44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43" t="str">
        <f t="shared" si="57"/>
        <v/>
      </c>
      <c r="E45" s="53"/>
      <c r="F45" s="53"/>
      <c r="G45" s="18">
        <f t="shared" si="10"/>
        <v>0</v>
      </c>
      <c r="H45" s="17" t="str">
        <f t="shared" si="2"/>
        <v/>
      </c>
      <c r="I45" s="35">
        <f t="shared" si="60"/>
        <v>0</v>
      </c>
      <c r="J45" s="44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61">IF(B46&gt;0, 1000-B46,"")</f>
        <v/>
      </c>
      <c r="D46" s="43" t="str">
        <f t="shared" si="57"/>
        <v/>
      </c>
      <c r="E46" s="53"/>
      <c r="F46" s="53"/>
      <c r="G46" s="18">
        <f t="shared" ref="G46" si="62">F46*B46</f>
        <v>0</v>
      </c>
      <c r="H46" s="17" t="str">
        <f t="shared" ref="H46" si="63">IF(G46&gt;0, 1000-G46,"")</f>
        <v/>
      </c>
      <c r="I46" s="35">
        <f t="shared" si="60"/>
        <v>0</v>
      </c>
      <c r="J46" s="44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4">IF(B47&gt;0, 1000-B47,"")</f>
        <v/>
      </c>
      <c r="D47" s="43" t="str">
        <f t="shared" si="57"/>
        <v/>
      </c>
      <c r="E47" s="53"/>
      <c r="F47" s="53"/>
      <c r="G47" s="18">
        <f t="shared" ref="G47:G48" si="65">F47*B47</f>
        <v>0</v>
      </c>
      <c r="H47" s="17" t="str">
        <f t="shared" ref="H47:H48" si="66">IF(G47&gt;0, 1000-G47,"")</f>
        <v/>
      </c>
      <c r="I47" s="35">
        <f t="shared" si="60"/>
        <v>0</v>
      </c>
      <c r="J47" s="44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4"/>
        <v/>
      </c>
      <c r="D48" s="43" t="str">
        <f t="shared" si="57"/>
        <v/>
      </c>
      <c r="E48" s="53"/>
      <c r="F48" s="53"/>
      <c r="G48" s="18">
        <f t="shared" si="65"/>
        <v>0</v>
      </c>
      <c r="H48" s="17" t="str">
        <f t="shared" si="66"/>
        <v/>
      </c>
      <c r="I48" s="35">
        <f t="shared" si="60"/>
        <v>0</v>
      </c>
      <c r="J48" s="44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43" t="str">
        <f t="shared" si="57"/>
        <v/>
      </c>
      <c r="E49" s="53"/>
      <c r="F49" s="53"/>
      <c r="G49" s="18">
        <f t="shared" si="10"/>
        <v>0</v>
      </c>
      <c r="H49" s="17" t="str">
        <f t="shared" si="2"/>
        <v/>
      </c>
      <c r="I49" s="35">
        <f t="shared" si="60"/>
        <v>0</v>
      </c>
      <c r="J49" s="44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7">IF(B50&gt;0, 1000-B50,"")</f>
        <v/>
      </c>
      <c r="D50" s="43" t="str">
        <f t="shared" si="57"/>
        <v/>
      </c>
      <c r="E50" s="53"/>
      <c r="F50" s="53"/>
      <c r="G50" s="18">
        <f t="shared" ref="G50" si="68">F50*B50</f>
        <v>0</v>
      </c>
      <c r="H50" s="17" t="str">
        <f t="shared" ref="H50" si="69">IF(G50&gt;0, 1000-G50,"")</f>
        <v/>
      </c>
      <c r="I50" s="35">
        <f t="shared" si="60"/>
        <v>0</v>
      </c>
      <c r="J50" s="44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43" t="str">
        <f t="shared" si="57"/>
        <v/>
      </c>
      <c r="E51" s="53"/>
      <c r="F51" s="53"/>
      <c r="G51" s="18">
        <f t="shared" si="10"/>
        <v>0</v>
      </c>
      <c r="H51" s="17" t="str">
        <f t="shared" si="2"/>
        <v/>
      </c>
      <c r="I51" s="35">
        <f t="shared" si="60"/>
        <v>0</v>
      </c>
      <c r="J51" s="44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43" t="str">
        <f t="shared" si="57"/>
        <v/>
      </c>
      <c r="E52" s="53"/>
      <c r="F52" s="53"/>
      <c r="G52" s="18">
        <f t="shared" si="10"/>
        <v>0</v>
      </c>
      <c r="H52" s="17" t="str">
        <f t="shared" si="2"/>
        <v/>
      </c>
      <c r="I52" s="35">
        <f t="shared" si="60"/>
        <v>0</v>
      </c>
      <c r="J52" s="44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43" t="str">
        <f t="shared" si="57"/>
        <v/>
      </c>
      <c r="E53" s="53"/>
      <c r="F53" s="53"/>
      <c r="G53" s="18">
        <f t="shared" si="10"/>
        <v>0</v>
      </c>
      <c r="H53" s="17" t="str">
        <f t="shared" si="2"/>
        <v/>
      </c>
      <c r="I53" s="35">
        <f t="shared" si="60"/>
        <v>0</v>
      </c>
      <c r="J53" s="44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43" t="str">
        <f t="shared" si="57"/>
        <v/>
      </c>
      <c r="E54" s="53"/>
      <c r="F54" s="53"/>
      <c r="G54" s="18">
        <f t="shared" si="10"/>
        <v>0</v>
      </c>
      <c r="H54" s="17" t="str">
        <f t="shared" si="2"/>
        <v/>
      </c>
      <c r="I54" s="35">
        <f t="shared" si="60"/>
        <v>0</v>
      </c>
      <c r="J54" s="44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/>
      <c r="C55" s="17" t="str">
        <f t="shared" si="0"/>
        <v/>
      </c>
      <c r="D55" s="43" t="str">
        <f t="shared" si="57"/>
        <v/>
      </c>
      <c r="E55" s="53"/>
      <c r="F55" s="53"/>
      <c r="G55" s="18">
        <f t="shared" si="10"/>
        <v>0</v>
      </c>
      <c r="H55" s="17" t="str">
        <f t="shared" si="2"/>
        <v/>
      </c>
      <c r="I55" s="35">
        <f t="shared" si="60"/>
        <v>0</v>
      </c>
      <c r="J55" s="44" t="str">
        <f>VLOOKUP(I55,Points!$A$2:$B$52,2,FALSE)</f>
        <v xml:space="preserve"> 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43" t="str">
        <f t="shared" si="57"/>
        <v/>
      </c>
      <c r="E56" s="53"/>
      <c r="F56" s="53"/>
      <c r="G56" s="18">
        <f t="shared" si="10"/>
        <v>0</v>
      </c>
      <c r="H56" s="17" t="str">
        <f t="shared" si="2"/>
        <v/>
      </c>
      <c r="I56" s="35">
        <f t="shared" si="60"/>
        <v>0</v>
      </c>
      <c r="J56" s="44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70">IF(B57&gt;0, 1000-B57,"")</f>
        <v/>
      </c>
      <c r="D57" s="43" t="str">
        <f t="shared" si="57"/>
        <v/>
      </c>
      <c r="E57" s="53"/>
      <c r="F57" s="53"/>
      <c r="G57" s="18">
        <f t="shared" ref="G57" si="71">F57*B57</f>
        <v>0</v>
      </c>
      <c r="H57" s="17" t="str">
        <f t="shared" ref="H57" si="72">IF(G57&gt;0, 1000-G57,"")</f>
        <v/>
      </c>
      <c r="I57" s="35">
        <f t="shared" si="60"/>
        <v>0</v>
      </c>
      <c r="J57" s="44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43" t="str">
        <f t="shared" si="57"/>
        <v/>
      </c>
      <c r="E58" s="53"/>
      <c r="F58" s="53"/>
      <c r="G58" s="18">
        <f t="shared" si="10"/>
        <v>0</v>
      </c>
      <c r="H58" s="17" t="str">
        <f t="shared" si="2"/>
        <v/>
      </c>
      <c r="I58" s="35">
        <f t="shared" si="60"/>
        <v>0</v>
      </c>
      <c r="J58" s="44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ref="C59" si="73">IF(B59&gt;0, 1000-B59,"")</f>
        <v/>
      </c>
      <c r="D59" s="43" t="str">
        <f t="shared" si="57"/>
        <v/>
      </c>
      <c r="E59" s="53"/>
      <c r="F59" s="53"/>
      <c r="G59" s="18">
        <f t="shared" ref="G59" si="74">F59*B59</f>
        <v>0</v>
      </c>
      <c r="H59" s="17" t="str">
        <f t="shared" ref="H59" si="75">IF(G59&gt;0, 1000-G59,"")</f>
        <v/>
      </c>
      <c r="I59" s="35">
        <f t="shared" si="60"/>
        <v>0</v>
      </c>
      <c r="J59" s="44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45" t="str">
        <f t="shared" si="57"/>
        <v/>
      </c>
      <c r="E60" s="54"/>
      <c r="F60" s="54"/>
      <c r="G60" s="25">
        <f t="shared" si="10"/>
        <v>0</v>
      </c>
      <c r="H60" s="25" t="str">
        <f t="shared" si="2"/>
        <v/>
      </c>
      <c r="I60" s="35">
        <f t="shared" si="60"/>
        <v>0</v>
      </c>
      <c r="J60" s="46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47"/>
      <c r="E61" s="55"/>
      <c r="F61" s="55"/>
      <c r="G61" s="27"/>
      <c r="H61" s="27"/>
      <c r="I61" s="47"/>
      <c r="J61" s="48"/>
    </row>
    <row r="62" spans="1:10" ht="14.5" thickTop="1" x14ac:dyDescent="0.35"/>
  </sheetData>
  <mergeCells count="3">
    <mergeCell ref="D3:F3"/>
    <mergeCell ref="I3:J3"/>
    <mergeCell ref="A1:J2"/>
  </mergeCells>
  <printOptions horizontalCentered="1" verticalCentered="1"/>
  <pageMargins left="0.7" right="0.7" top="0.75" bottom="0.75" header="0.3" footer="0.3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sqref="A1:V1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10.269531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10.5429687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thickTop="1" x14ac:dyDescent="0.35">
      <c r="A1" s="113" t="str">
        <f>'1'!A1:J2</f>
        <v>Riesentöter Autocross  --  2022 Club Championship</v>
      </c>
      <c r="B1" s="114"/>
      <c r="C1" s="114"/>
      <c r="D1" s="114"/>
      <c r="E1" s="114"/>
      <c r="F1" s="114"/>
      <c r="G1" s="114"/>
      <c r="H1" s="114"/>
      <c r="I1" s="114"/>
      <c r="J1" s="115"/>
    </row>
    <row r="2" spans="1:10" ht="25.5" customHeight="1" thickBot="1" x14ac:dyDescent="0.4">
      <c r="A2" s="116"/>
      <c r="B2" s="117"/>
      <c r="C2" s="117"/>
      <c r="D2" s="117"/>
      <c r="E2" s="117"/>
      <c r="F2" s="117"/>
      <c r="G2" s="117"/>
      <c r="H2" s="117"/>
      <c r="I2" s="117"/>
      <c r="J2" s="118"/>
    </row>
    <row r="3" spans="1:10" s="74" customFormat="1" ht="20.25" customHeight="1" thickTop="1" thickBot="1" x14ac:dyDescent="0.4">
      <c r="A3" s="69" t="s">
        <v>19</v>
      </c>
      <c r="B3" s="70" t="s">
        <v>15</v>
      </c>
      <c r="C3" s="71"/>
      <c r="D3" s="105"/>
      <c r="E3" s="105"/>
      <c r="F3" s="106"/>
      <c r="G3" s="72" t="s">
        <v>16</v>
      </c>
      <c r="H3" s="73"/>
      <c r="I3" s="103"/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7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7" t="s">
        <v>5</v>
      </c>
      <c r="J4" s="68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41" t="str">
        <f t="shared" ref="D5:D42" si="1">IF(B5&gt;0,_xlfn.RANK.AVG(C5,$C$5:$C$60,0),"")</f>
        <v/>
      </c>
      <c r="E5" s="52"/>
      <c r="F5" s="52"/>
      <c r="G5" s="18">
        <f>F5*B5</f>
        <v>0</v>
      </c>
      <c r="H5" s="18" t="str">
        <f t="shared" ref="H5:H60" si="2">IF(G5&gt;0, 1000-G5,"")</f>
        <v/>
      </c>
      <c r="I5" s="35">
        <f t="shared" ref="I5:I42" si="3">IF(E5="AX99",50,IF(G5&gt;0,_xlfn.RANK.AVG(H5,$H$5:$H$60,0),0))</f>
        <v>0</v>
      </c>
      <c r="J5" s="42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4">IF(B6&gt;0, 1000-B6,"")</f>
        <v/>
      </c>
      <c r="D6" s="43" t="str">
        <f t="shared" si="1"/>
        <v/>
      </c>
      <c r="E6" s="53"/>
      <c r="F6" s="53"/>
      <c r="G6" s="18">
        <f t="shared" ref="G6" si="5">F6*B6</f>
        <v>0</v>
      </c>
      <c r="H6" s="17" t="str">
        <f t="shared" ref="H6" si="6">IF(G6&gt;0, 1000-G6,"")</f>
        <v/>
      </c>
      <c r="I6" s="35">
        <f t="shared" si="3"/>
        <v>0</v>
      </c>
      <c r="J6" s="44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7">IF(B7&gt;0, 1000-B7,"")</f>
        <v/>
      </c>
      <c r="D7" s="43" t="str">
        <f t="shared" si="1"/>
        <v/>
      </c>
      <c r="E7" s="53"/>
      <c r="F7" s="53"/>
      <c r="G7" s="18">
        <f t="shared" ref="G7" si="8">F7*B7</f>
        <v>0</v>
      </c>
      <c r="H7" s="17" t="str">
        <f t="shared" ref="H7" si="9">IF(G7&gt;0, 1000-G7,"")</f>
        <v/>
      </c>
      <c r="I7" s="35">
        <f t="shared" si="3"/>
        <v>0</v>
      </c>
      <c r="J7" s="44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43" t="str">
        <f t="shared" si="1"/>
        <v/>
      </c>
      <c r="E8" s="53"/>
      <c r="F8" s="53"/>
      <c r="G8" s="18">
        <f t="shared" ref="G8:G60" si="10">F8*B8</f>
        <v>0</v>
      </c>
      <c r="H8" s="17" t="str">
        <f t="shared" si="2"/>
        <v/>
      </c>
      <c r="I8" s="35">
        <f t="shared" si="3"/>
        <v>0</v>
      </c>
      <c r="J8" s="44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43" t="str">
        <f t="shared" si="1"/>
        <v/>
      </c>
      <c r="E9" s="53"/>
      <c r="F9" s="53"/>
      <c r="G9" s="18">
        <f t="shared" si="10"/>
        <v>0</v>
      </c>
      <c r="H9" s="17" t="str">
        <f t="shared" si="2"/>
        <v/>
      </c>
      <c r="I9" s="35">
        <f t="shared" si="3"/>
        <v>0</v>
      </c>
      <c r="J9" s="44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43" t="str">
        <f t="shared" si="1"/>
        <v/>
      </c>
      <c r="E10" s="53"/>
      <c r="F10" s="53"/>
      <c r="G10" s="18">
        <f t="shared" si="10"/>
        <v>0</v>
      </c>
      <c r="H10" s="17" t="str">
        <f t="shared" si="2"/>
        <v/>
      </c>
      <c r="I10" s="35">
        <f t="shared" si="3"/>
        <v>0</v>
      </c>
      <c r="J10" s="44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1">IF(B11&gt;0, 1000-B11,"")</f>
        <v/>
      </c>
      <c r="D11" s="43" t="str">
        <f t="shared" si="1"/>
        <v/>
      </c>
      <c r="E11" s="53"/>
      <c r="F11" s="53"/>
      <c r="G11" s="18">
        <f t="shared" ref="G11" si="12">F11*B11</f>
        <v>0</v>
      </c>
      <c r="H11" s="17" t="str">
        <f t="shared" ref="H11" si="13">IF(G11&gt;0, 1000-G11,"")</f>
        <v/>
      </c>
      <c r="I11" s="35">
        <f t="shared" si="3"/>
        <v>0</v>
      </c>
      <c r="J11" s="44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/>
      <c r="C12" s="17" t="str">
        <f t="shared" ref="C12:C13" si="14">IF(B12&gt;0, 1000-B12,"")</f>
        <v/>
      </c>
      <c r="D12" s="43" t="str">
        <f t="shared" si="1"/>
        <v/>
      </c>
      <c r="E12" s="53"/>
      <c r="F12" s="53"/>
      <c r="G12" s="18">
        <f t="shared" ref="G12" si="15">F12*B12</f>
        <v>0</v>
      </c>
      <c r="H12" s="17" t="str">
        <f t="shared" ref="H12" si="16">IF(G12&gt;0, 1000-G12,"")</f>
        <v/>
      </c>
      <c r="I12" s="35">
        <f t="shared" si="3"/>
        <v>0</v>
      </c>
      <c r="J12" s="44" t="str">
        <f>VLOOKUP(I12,Points!$A$2:$B$52,2,FALSE)</f>
        <v xml:space="preserve"> </v>
      </c>
    </row>
    <row r="13" spans="1:10" ht="17.649999999999999" customHeight="1" x14ac:dyDescent="0.35">
      <c r="A13" s="77" t="s">
        <v>126</v>
      </c>
      <c r="B13" s="53"/>
      <c r="C13" s="17" t="str">
        <f t="shared" si="14"/>
        <v/>
      </c>
      <c r="D13" s="43" t="str">
        <f t="shared" si="1"/>
        <v/>
      </c>
      <c r="E13" s="53"/>
      <c r="F13" s="53"/>
      <c r="G13" s="18">
        <f t="shared" ref="G13" si="17">F13*B13</f>
        <v>0</v>
      </c>
      <c r="H13" s="17" t="str">
        <f t="shared" ref="H13" si="18">IF(G13&gt;0, 1000-G13,"")</f>
        <v/>
      </c>
      <c r="I13" s="35">
        <f t="shared" ref="I13" si="19">IF(E13="AX99",50,IF(G13&gt;0,_xlfn.RANK.AVG(H13,$H$5:$H$60,0),0))</f>
        <v>0</v>
      </c>
      <c r="J13" s="44" t="str">
        <f>VLOOKUP(I13,Points!$A$2:$B$52,2,FALSE)</f>
        <v xml:space="preserve"> 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20">IF(B14&gt;0, 1000-B14,"")</f>
        <v/>
      </c>
      <c r="D14" s="43" t="str">
        <f t="shared" si="1"/>
        <v/>
      </c>
      <c r="E14" s="53"/>
      <c r="F14" s="53"/>
      <c r="G14" s="18">
        <f t="shared" ref="G14" si="21">F14*B14</f>
        <v>0</v>
      </c>
      <c r="H14" s="17" t="str">
        <f t="shared" ref="H14" si="22">IF(G14&gt;0, 1000-G14,"")</f>
        <v/>
      </c>
      <c r="I14" s="35">
        <f t="shared" si="3"/>
        <v>0</v>
      </c>
      <c r="J14" s="44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43" t="str">
        <f t="shared" si="1"/>
        <v/>
      </c>
      <c r="E15" s="53"/>
      <c r="F15" s="53"/>
      <c r="G15" s="18">
        <f t="shared" si="10"/>
        <v>0</v>
      </c>
      <c r="H15" s="17" t="str">
        <f t="shared" si="2"/>
        <v/>
      </c>
      <c r="I15" s="35">
        <f t="shared" si="3"/>
        <v>0</v>
      </c>
      <c r="J15" s="44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43" t="str">
        <f t="shared" si="1"/>
        <v/>
      </c>
      <c r="E16" s="53"/>
      <c r="F16" s="53"/>
      <c r="G16" s="18">
        <f t="shared" si="10"/>
        <v>0</v>
      </c>
      <c r="H16" s="17" t="str">
        <f t="shared" si="2"/>
        <v/>
      </c>
      <c r="I16" s="35">
        <f t="shared" si="3"/>
        <v>0</v>
      </c>
      <c r="J16" s="44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43" t="str">
        <f t="shared" si="1"/>
        <v/>
      </c>
      <c r="E17" s="53"/>
      <c r="F17" s="52"/>
      <c r="G17" s="18">
        <f t="shared" si="10"/>
        <v>0</v>
      </c>
      <c r="H17" s="17" t="str">
        <f t="shared" si="2"/>
        <v/>
      </c>
      <c r="I17" s="35">
        <f t="shared" si="3"/>
        <v>0</v>
      </c>
      <c r="J17" s="44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:C19" si="23">IF(B18&gt;0, 1000-B18,"")</f>
        <v/>
      </c>
      <c r="D18" s="43" t="str">
        <f t="shared" si="1"/>
        <v/>
      </c>
      <c r="E18" s="53"/>
      <c r="F18" s="53"/>
      <c r="G18" s="18">
        <f t="shared" ref="G18:G19" si="24">F18*B18</f>
        <v>0</v>
      </c>
      <c r="H18" s="17" t="str">
        <f t="shared" ref="H18:H19" si="25">IF(G18&gt;0, 1000-G18,"")</f>
        <v/>
      </c>
      <c r="I18" s="35">
        <f t="shared" si="3"/>
        <v>0</v>
      </c>
      <c r="J18" s="44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 t="shared" si="23"/>
        <v/>
      </c>
      <c r="D19" s="43" t="str">
        <f t="shared" si="1"/>
        <v/>
      </c>
      <c r="E19" s="53"/>
      <c r="F19" s="53"/>
      <c r="G19" s="18">
        <f t="shared" si="24"/>
        <v>0</v>
      </c>
      <c r="H19" s="17" t="str">
        <f t="shared" si="25"/>
        <v/>
      </c>
      <c r="I19" s="35">
        <f t="shared" si="3"/>
        <v>0</v>
      </c>
      <c r="J19" s="44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 t="shared" si="0"/>
        <v/>
      </c>
      <c r="D20" s="43" t="str">
        <f t="shared" si="1"/>
        <v/>
      </c>
      <c r="E20" s="53"/>
      <c r="F20" s="53"/>
      <c r="G20" s="18">
        <f t="shared" si="10"/>
        <v>0</v>
      </c>
      <c r="H20" s="17" t="str">
        <f t="shared" si="2"/>
        <v/>
      </c>
      <c r="I20" s="35">
        <f t="shared" si="3"/>
        <v>0</v>
      </c>
      <c r="J20" s="44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6">IF(B21&gt;0, 1000-B21,"")</f>
        <v/>
      </c>
      <c r="D21" s="43" t="str">
        <f t="shared" si="1"/>
        <v/>
      </c>
      <c r="E21" s="53"/>
      <c r="F21" s="53"/>
      <c r="G21" s="18">
        <f t="shared" ref="G21:G22" si="27">F21*B21</f>
        <v>0</v>
      </c>
      <c r="H21" s="17" t="str">
        <f t="shared" ref="H21:H22" si="28">IF(G21&gt;0, 1000-G21,"")</f>
        <v/>
      </c>
      <c r="I21" s="35">
        <f t="shared" si="3"/>
        <v>0</v>
      </c>
      <c r="J21" s="44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6"/>
        <v/>
      </c>
      <c r="D22" s="43" t="str">
        <f t="shared" si="1"/>
        <v/>
      </c>
      <c r="E22" s="53"/>
      <c r="F22" s="53"/>
      <c r="G22" s="18">
        <f t="shared" si="27"/>
        <v>0</v>
      </c>
      <c r="H22" s="17" t="str">
        <f t="shared" si="28"/>
        <v/>
      </c>
      <c r="I22" s="35">
        <f t="shared" si="3"/>
        <v>0</v>
      </c>
      <c r="J22" s="44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29">IF(B23&gt;0, 1000-B23,"")</f>
        <v/>
      </c>
      <c r="D23" s="43" t="str">
        <f t="shared" si="1"/>
        <v/>
      </c>
      <c r="E23" s="53"/>
      <c r="F23" s="53"/>
      <c r="G23" s="18">
        <f t="shared" ref="G23" si="30">F23*B23</f>
        <v>0</v>
      </c>
      <c r="H23" s="17" t="str">
        <f t="shared" ref="H23" si="31">IF(G23&gt;0, 1000-G23,"")</f>
        <v/>
      </c>
      <c r="I23" s="35">
        <f t="shared" si="3"/>
        <v>0</v>
      </c>
      <c r="J23" s="44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 t="shared" si="0"/>
        <v/>
      </c>
      <c r="D24" s="43" t="str">
        <f t="shared" si="1"/>
        <v/>
      </c>
      <c r="E24" s="53"/>
      <c r="F24" s="53"/>
      <c r="G24" s="18">
        <f t="shared" si="10"/>
        <v>0</v>
      </c>
      <c r="H24" s="17" t="str">
        <f t="shared" si="2"/>
        <v/>
      </c>
      <c r="I24" s="35">
        <f t="shared" si="3"/>
        <v>0</v>
      </c>
      <c r="J24" s="44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si="0"/>
        <v/>
      </c>
      <c r="D25" s="43" t="str">
        <f t="shared" si="1"/>
        <v/>
      </c>
      <c r="E25" s="53"/>
      <c r="F25" s="53"/>
      <c r="G25" s="18">
        <f t="shared" si="10"/>
        <v>0</v>
      </c>
      <c r="H25" s="17" t="str">
        <f t="shared" si="2"/>
        <v/>
      </c>
      <c r="I25" s="35">
        <f t="shared" si="3"/>
        <v>0</v>
      </c>
      <c r="J25" s="44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 t="shared" ref="C26" si="32">IF(B26&gt;0, 1000-B26,"")</f>
        <v/>
      </c>
      <c r="D26" s="43" t="str">
        <f t="shared" si="1"/>
        <v/>
      </c>
      <c r="E26" s="53"/>
      <c r="F26" s="53"/>
      <c r="G26" s="18">
        <f t="shared" ref="G26" si="33">F26*B26</f>
        <v>0</v>
      </c>
      <c r="H26" s="17" t="str">
        <f t="shared" ref="H26" si="34">IF(G26&gt;0, 1000-G26,"")</f>
        <v/>
      </c>
      <c r="I26" s="35">
        <f t="shared" si="3"/>
        <v>0</v>
      </c>
      <c r="J26" s="44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 t="shared" ref="C27" si="35">IF(B27&gt;0, 1000-B27,"")</f>
        <v/>
      </c>
      <c r="D27" s="43" t="str">
        <f t="shared" ref="D27" si="36">IF(B27&gt;0,_xlfn.RANK.AVG(C27,$C$5:$C$60,0),"")</f>
        <v/>
      </c>
      <c r="E27" s="53"/>
      <c r="F27" s="53"/>
      <c r="G27" s="18">
        <f t="shared" ref="G27" si="37">F27*B27</f>
        <v>0</v>
      </c>
      <c r="H27" s="17" t="str">
        <f t="shared" ref="H27" si="38">IF(G27&gt;0, 1000-G27,"")</f>
        <v/>
      </c>
      <c r="I27" s="35">
        <f t="shared" ref="I27" si="39">IF(E27="AX99",50,IF(G27&gt;0,_xlfn.RANK.AVG(H27,$H$5:$H$60,0),0))</f>
        <v>0</v>
      </c>
      <c r="J27" s="44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40">IF(B28&gt;0, 1000-B28,"")</f>
        <v/>
      </c>
      <c r="D28" s="43" t="str">
        <f t="shared" ref="D28:D29" si="41">IF(B28&gt;0,_xlfn.RANK.AVG(C28,$C$5:$C$60,0),"")</f>
        <v/>
      </c>
      <c r="E28" s="53"/>
      <c r="F28" s="53"/>
      <c r="G28" s="18">
        <f t="shared" ref="G28:G29" si="42">F28*B28</f>
        <v>0</v>
      </c>
      <c r="H28" s="17" t="str">
        <f t="shared" ref="H28:H29" si="43">IF(G28&gt;0, 1000-G28,"")</f>
        <v/>
      </c>
      <c r="I28" s="35">
        <f t="shared" ref="I28:I29" si="44">IF(E28="AX99",50,IF(G28&gt;0,_xlfn.RANK.AVG(H28,$H$5:$H$60,0),0))</f>
        <v>0</v>
      </c>
      <c r="J28" s="44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40"/>
        <v/>
      </c>
      <c r="D29" s="43" t="str">
        <f t="shared" si="41"/>
        <v/>
      </c>
      <c r="E29" s="53"/>
      <c r="F29" s="53"/>
      <c r="G29" s="18">
        <f t="shared" si="42"/>
        <v>0</v>
      </c>
      <c r="H29" s="17" t="str">
        <f t="shared" si="43"/>
        <v/>
      </c>
      <c r="I29" s="35">
        <f t="shared" si="44"/>
        <v>0</v>
      </c>
      <c r="J29" s="44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43" t="str">
        <f t="shared" si="1"/>
        <v/>
      </c>
      <c r="E30" s="53"/>
      <c r="F30" s="53"/>
      <c r="G30" s="18">
        <f t="shared" si="10"/>
        <v>0</v>
      </c>
      <c r="H30" s="17" t="str">
        <f t="shared" si="2"/>
        <v/>
      </c>
      <c r="I30" s="35">
        <f t="shared" si="3"/>
        <v>0</v>
      </c>
      <c r="J30" s="44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5">IF(B31&gt;0, 1000-B31,"")</f>
        <v/>
      </c>
      <c r="D31" s="43" t="str">
        <f t="shared" ref="D31:D35" si="46">IF(B31&gt;0,_xlfn.RANK.AVG(C31,$C$5:$C$60,0),"")</f>
        <v/>
      </c>
      <c r="E31" s="53"/>
      <c r="F31" s="53"/>
      <c r="G31" s="18">
        <f t="shared" ref="G31:G35" si="47">F31*B31</f>
        <v>0</v>
      </c>
      <c r="H31" s="17" t="str">
        <f t="shared" ref="H31:H35" si="48">IF(G31&gt;0, 1000-G31,"")</f>
        <v/>
      </c>
      <c r="I31" s="35">
        <f t="shared" ref="I31:I35" si="49">IF(E31="AX99",50,IF(G31&gt;0,_xlfn.RANK.AVG(H31,$H$5:$H$60,0),0))</f>
        <v>0</v>
      </c>
      <c r="J31" s="44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5"/>
        <v/>
      </c>
      <c r="D32" s="43" t="str">
        <f t="shared" si="46"/>
        <v/>
      </c>
      <c r="E32" s="53"/>
      <c r="F32" s="53"/>
      <c r="G32" s="18">
        <f t="shared" si="47"/>
        <v>0</v>
      </c>
      <c r="H32" s="17" t="str">
        <f t="shared" si="48"/>
        <v/>
      </c>
      <c r="I32" s="35">
        <f t="shared" si="49"/>
        <v>0</v>
      </c>
      <c r="J32" s="44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5"/>
        <v/>
      </c>
      <c r="D33" s="43" t="str">
        <f t="shared" si="46"/>
        <v/>
      </c>
      <c r="E33" s="53"/>
      <c r="F33" s="53"/>
      <c r="G33" s="18">
        <f t="shared" si="47"/>
        <v>0</v>
      </c>
      <c r="H33" s="17" t="str">
        <f t="shared" si="48"/>
        <v/>
      </c>
      <c r="I33" s="35">
        <f t="shared" si="49"/>
        <v>0</v>
      </c>
      <c r="J33" s="44" t="str">
        <f>VLOOKUP(I33,Points!$A$2:$B$52,2,FALSE)</f>
        <v xml:space="preserve"> </v>
      </c>
    </row>
    <row r="34" spans="1:10" ht="17.649999999999999" customHeight="1" x14ac:dyDescent="0.35">
      <c r="A34" s="77" t="s">
        <v>97</v>
      </c>
      <c r="B34" s="53"/>
      <c r="C34" s="17" t="str">
        <f t="shared" si="45"/>
        <v/>
      </c>
      <c r="D34" s="43" t="str">
        <f t="shared" si="46"/>
        <v/>
      </c>
      <c r="E34" s="53"/>
      <c r="F34" s="53"/>
      <c r="G34" s="18">
        <f t="shared" si="47"/>
        <v>0</v>
      </c>
      <c r="H34" s="17" t="str">
        <f t="shared" si="48"/>
        <v/>
      </c>
      <c r="I34" s="35">
        <f t="shared" si="49"/>
        <v>0</v>
      </c>
      <c r="J34" s="44" t="str">
        <f>VLOOKUP(I34,Points!$A$2:$B$52,2,FALSE)</f>
        <v xml:space="preserve"> </v>
      </c>
    </row>
    <row r="35" spans="1:10" ht="17.649999999999999" customHeight="1" x14ac:dyDescent="0.35">
      <c r="A35" s="77" t="s">
        <v>98</v>
      </c>
      <c r="B35" s="53"/>
      <c r="C35" s="17" t="str">
        <f t="shared" si="45"/>
        <v/>
      </c>
      <c r="D35" s="43" t="str">
        <f t="shared" si="46"/>
        <v/>
      </c>
      <c r="E35" s="53"/>
      <c r="F35" s="53"/>
      <c r="G35" s="18">
        <f t="shared" si="47"/>
        <v>0</v>
      </c>
      <c r="H35" s="17" t="str">
        <f t="shared" si="48"/>
        <v/>
      </c>
      <c r="I35" s="35">
        <f t="shared" si="49"/>
        <v>0</v>
      </c>
      <c r="J35" s="44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43" t="str">
        <f t="shared" si="1"/>
        <v/>
      </c>
      <c r="E36" s="53"/>
      <c r="F36" s="53"/>
      <c r="G36" s="18">
        <f>F36*B36</f>
        <v>0</v>
      </c>
      <c r="H36" s="17" t="str">
        <f>IF(G36&gt;0, 1000-G36,"")</f>
        <v/>
      </c>
      <c r="I36" s="35">
        <f t="shared" si="3"/>
        <v>0</v>
      </c>
      <c r="J36" s="44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43" t="str">
        <f t="shared" si="1"/>
        <v/>
      </c>
      <c r="E37" s="53"/>
      <c r="F37" s="53"/>
      <c r="G37" s="18">
        <f t="shared" si="10"/>
        <v>0</v>
      </c>
      <c r="H37" s="17" t="str">
        <f t="shared" si="2"/>
        <v/>
      </c>
      <c r="I37" s="35">
        <f t="shared" si="3"/>
        <v>0</v>
      </c>
      <c r="J37" s="44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0" si="50">IF(B38&gt;0, 1000-B38,"")</f>
        <v/>
      </c>
      <c r="D38" s="43" t="str">
        <f t="shared" si="1"/>
        <v/>
      </c>
      <c r="E38" s="53"/>
      <c r="F38" s="53"/>
      <c r="G38" s="18">
        <f t="shared" ref="G38:G40" si="51">F38*B38</f>
        <v>0</v>
      </c>
      <c r="H38" s="17" t="str">
        <f t="shared" ref="H38:H40" si="52">IF(G38&gt;0, 1000-G38,"")</f>
        <v/>
      </c>
      <c r="I38" s="35">
        <f t="shared" si="3"/>
        <v>0</v>
      </c>
      <c r="J38" s="44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50"/>
        <v/>
      </c>
      <c r="D39" s="43" t="str">
        <f t="shared" si="1"/>
        <v/>
      </c>
      <c r="E39" s="53"/>
      <c r="F39" s="53"/>
      <c r="G39" s="18">
        <f t="shared" si="51"/>
        <v>0</v>
      </c>
      <c r="H39" s="17" t="str">
        <f t="shared" si="52"/>
        <v/>
      </c>
      <c r="I39" s="35">
        <f t="shared" si="3"/>
        <v>0</v>
      </c>
      <c r="J39" s="44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50"/>
        <v/>
      </c>
      <c r="D40" s="43" t="str">
        <f t="shared" si="1"/>
        <v/>
      </c>
      <c r="E40" s="53"/>
      <c r="F40" s="53"/>
      <c r="G40" s="18">
        <f t="shared" si="51"/>
        <v>0</v>
      </c>
      <c r="H40" s="17" t="str">
        <f t="shared" si="52"/>
        <v/>
      </c>
      <c r="I40" s="35">
        <f t="shared" si="3"/>
        <v>0</v>
      </c>
      <c r="J40" s="44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ref="C41" si="53">IF(B41&gt;0, 1000-B41,"")</f>
        <v/>
      </c>
      <c r="D41" s="43" t="str">
        <f t="shared" si="1"/>
        <v/>
      </c>
      <c r="E41" s="53"/>
      <c r="F41" s="53"/>
      <c r="G41" s="18">
        <f t="shared" ref="G41" si="54">F41*B41</f>
        <v>0</v>
      </c>
      <c r="H41" s="17" t="str">
        <f t="shared" ref="H41" si="55">IF(G41&gt;0, 1000-G41,"")</f>
        <v/>
      </c>
      <c r="I41" s="35">
        <f t="shared" si="3"/>
        <v>0</v>
      </c>
      <c r="J41" s="44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43" t="str">
        <f t="shared" si="1"/>
        <v/>
      </c>
      <c r="E42" s="53"/>
      <c r="F42" s="53"/>
      <c r="G42" s="18">
        <f t="shared" si="10"/>
        <v>0</v>
      </c>
      <c r="H42" s="17" t="str">
        <f t="shared" si="2"/>
        <v/>
      </c>
      <c r="I42" s="35">
        <f t="shared" si="3"/>
        <v>0</v>
      </c>
      <c r="J42" s="44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6">IF(B43&gt;0, 1000-B43,"")</f>
        <v/>
      </c>
      <c r="D43" s="43" t="str">
        <f t="shared" ref="D43:D60" si="57">IF(B43&gt;0,_xlfn.RANK.AVG(C43,$C$5:$C$60,0),"")</f>
        <v/>
      </c>
      <c r="E43" s="53"/>
      <c r="F43" s="53"/>
      <c r="G43" s="18">
        <f t="shared" ref="G43" si="58">F43*B43</f>
        <v>0</v>
      </c>
      <c r="H43" s="17" t="str">
        <f t="shared" ref="H43" si="59">IF(G43&gt;0, 1000-G43,"")</f>
        <v/>
      </c>
      <c r="I43" s="35">
        <f t="shared" ref="I43:I60" si="60">IF(E43="AX99",50,IF(G43&gt;0,_xlfn.RANK.AVG(H43,$H$5:$H$60,0),0))</f>
        <v>0</v>
      </c>
      <c r="J43" s="44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43" t="str">
        <f t="shared" si="57"/>
        <v/>
      </c>
      <c r="E44" s="53"/>
      <c r="F44" s="53"/>
      <c r="G44" s="18">
        <f t="shared" si="10"/>
        <v>0</v>
      </c>
      <c r="H44" s="17" t="str">
        <f t="shared" si="2"/>
        <v/>
      </c>
      <c r="I44" s="35">
        <f t="shared" si="60"/>
        <v>0</v>
      </c>
      <c r="J44" s="44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43" t="str">
        <f t="shared" si="57"/>
        <v/>
      </c>
      <c r="E45" s="53"/>
      <c r="F45" s="53"/>
      <c r="G45" s="18">
        <f t="shared" si="10"/>
        <v>0</v>
      </c>
      <c r="H45" s="17" t="str">
        <f t="shared" si="2"/>
        <v/>
      </c>
      <c r="I45" s="35">
        <f t="shared" si="60"/>
        <v>0</v>
      </c>
      <c r="J45" s="44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61">IF(B46&gt;0, 1000-B46,"")</f>
        <v/>
      </c>
      <c r="D46" s="43" t="str">
        <f t="shared" si="57"/>
        <v/>
      </c>
      <c r="E46" s="53"/>
      <c r="F46" s="53"/>
      <c r="G46" s="18">
        <f t="shared" ref="G46" si="62">F46*B46</f>
        <v>0</v>
      </c>
      <c r="H46" s="17" t="str">
        <f t="shared" ref="H46" si="63">IF(G46&gt;0, 1000-G46,"")</f>
        <v/>
      </c>
      <c r="I46" s="35">
        <f t="shared" si="60"/>
        <v>0</v>
      </c>
      <c r="J46" s="44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4">IF(B47&gt;0, 1000-B47,"")</f>
        <v/>
      </c>
      <c r="D47" s="43" t="str">
        <f t="shared" si="57"/>
        <v/>
      </c>
      <c r="E47" s="53"/>
      <c r="F47" s="53"/>
      <c r="G47" s="18">
        <f t="shared" ref="G47:G48" si="65">F47*B47</f>
        <v>0</v>
      </c>
      <c r="H47" s="17" t="str">
        <f t="shared" ref="H47:H48" si="66">IF(G47&gt;0, 1000-G47,"")</f>
        <v/>
      </c>
      <c r="I47" s="35">
        <f t="shared" si="60"/>
        <v>0</v>
      </c>
      <c r="J47" s="44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4"/>
        <v/>
      </c>
      <c r="D48" s="43" t="str">
        <f t="shared" si="57"/>
        <v/>
      </c>
      <c r="E48" s="53"/>
      <c r="F48" s="53"/>
      <c r="G48" s="18">
        <f t="shared" si="65"/>
        <v>0</v>
      </c>
      <c r="H48" s="17" t="str">
        <f t="shared" si="66"/>
        <v/>
      </c>
      <c r="I48" s="35">
        <f t="shared" si="60"/>
        <v>0</v>
      </c>
      <c r="J48" s="44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43" t="str">
        <f t="shared" si="57"/>
        <v/>
      </c>
      <c r="E49" s="53"/>
      <c r="F49" s="53"/>
      <c r="G49" s="18">
        <f t="shared" si="10"/>
        <v>0</v>
      </c>
      <c r="H49" s="17" t="str">
        <f t="shared" si="2"/>
        <v/>
      </c>
      <c r="I49" s="35">
        <f t="shared" si="60"/>
        <v>0</v>
      </c>
      <c r="J49" s="44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7">IF(B50&gt;0, 1000-B50,"")</f>
        <v/>
      </c>
      <c r="D50" s="43" t="str">
        <f t="shared" si="57"/>
        <v/>
      </c>
      <c r="E50" s="53"/>
      <c r="F50" s="53"/>
      <c r="G50" s="18">
        <f t="shared" ref="G50" si="68">F50*B50</f>
        <v>0</v>
      </c>
      <c r="H50" s="17" t="str">
        <f t="shared" ref="H50" si="69">IF(G50&gt;0, 1000-G50,"")</f>
        <v/>
      </c>
      <c r="I50" s="35">
        <f t="shared" si="60"/>
        <v>0</v>
      </c>
      <c r="J50" s="44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43" t="str">
        <f t="shared" si="57"/>
        <v/>
      </c>
      <c r="E51" s="53"/>
      <c r="F51" s="53"/>
      <c r="G51" s="18">
        <f t="shared" si="10"/>
        <v>0</v>
      </c>
      <c r="H51" s="17" t="str">
        <f t="shared" si="2"/>
        <v/>
      </c>
      <c r="I51" s="35">
        <f t="shared" si="60"/>
        <v>0</v>
      </c>
      <c r="J51" s="44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43" t="str">
        <f t="shared" si="57"/>
        <v/>
      </c>
      <c r="E52" s="53"/>
      <c r="F52" s="53"/>
      <c r="G52" s="18">
        <f t="shared" si="10"/>
        <v>0</v>
      </c>
      <c r="H52" s="17" t="str">
        <f t="shared" si="2"/>
        <v/>
      </c>
      <c r="I52" s="35">
        <f t="shared" si="60"/>
        <v>0</v>
      </c>
      <c r="J52" s="44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43" t="str">
        <f t="shared" si="57"/>
        <v/>
      </c>
      <c r="E53" s="53"/>
      <c r="F53" s="53"/>
      <c r="G53" s="18">
        <f t="shared" si="10"/>
        <v>0</v>
      </c>
      <c r="H53" s="17" t="str">
        <f t="shared" si="2"/>
        <v/>
      </c>
      <c r="I53" s="35">
        <f t="shared" si="60"/>
        <v>0</v>
      </c>
      <c r="J53" s="44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43" t="str">
        <f t="shared" si="57"/>
        <v/>
      </c>
      <c r="E54" s="53"/>
      <c r="F54" s="53"/>
      <c r="G54" s="18">
        <f t="shared" si="10"/>
        <v>0</v>
      </c>
      <c r="H54" s="17" t="str">
        <f t="shared" si="2"/>
        <v/>
      </c>
      <c r="I54" s="35">
        <f t="shared" si="60"/>
        <v>0</v>
      </c>
      <c r="J54" s="44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/>
      <c r="C55" s="17" t="str">
        <f t="shared" si="0"/>
        <v/>
      </c>
      <c r="D55" s="43" t="str">
        <f t="shared" si="57"/>
        <v/>
      </c>
      <c r="E55" s="53"/>
      <c r="F55" s="53"/>
      <c r="G55" s="18">
        <f t="shared" si="10"/>
        <v>0</v>
      </c>
      <c r="H55" s="17" t="str">
        <f t="shared" si="2"/>
        <v/>
      </c>
      <c r="I55" s="35">
        <f t="shared" si="60"/>
        <v>0</v>
      </c>
      <c r="J55" s="44" t="str">
        <f>VLOOKUP(I55,Points!$A$2:$B$52,2,FALSE)</f>
        <v xml:space="preserve"> 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43" t="str">
        <f t="shared" si="57"/>
        <v/>
      </c>
      <c r="E56" s="53"/>
      <c r="F56" s="53"/>
      <c r="G56" s="18">
        <f t="shared" si="10"/>
        <v>0</v>
      </c>
      <c r="H56" s="17" t="str">
        <f t="shared" si="2"/>
        <v/>
      </c>
      <c r="I56" s="35">
        <f t="shared" si="60"/>
        <v>0</v>
      </c>
      <c r="J56" s="44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70">IF(B57&gt;0, 1000-B57,"")</f>
        <v/>
      </c>
      <c r="D57" s="43" t="str">
        <f t="shared" si="57"/>
        <v/>
      </c>
      <c r="E57" s="53"/>
      <c r="F57" s="53"/>
      <c r="G57" s="18">
        <f t="shared" ref="G57" si="71">F57*B57</f>
        <v>0</v>
      </c>
      <c r="H57" s="17" t="str">
        <f t="shared" ref="H57" si="72">IF(G57&gt;0, 1000-G57,"")</f>
        <v/>
      </c>
      <c r="I57" s="35">
        <f t="shared" si="60"/>
        <v>0</v>
      </c>
      <c r="J57" s="44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43" t="str">
        <f t="shared" si="57"/>
        <v/>
      </c>
      <c r="E58" s="53"/>
      <c r="F58" s="53"/>
      <c r="G58" s="18">
        <f t="shared" si="10"/>
        <v>0</v>
      </c>
      <c r="H58" s="17" t="str">
        <f t="shared" si="2"/>
        <v/>
      </c>
      <c r="I58" s="35">
        <f t="shared" si="60"/>
        <v>0</v>
      </c>
      <c r="J58" s="44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ref="C59" si="73">IF(B59&gt;0, 1000-B59,"")</f>
        <v/>
      </c>
      <c r="D59" s="43" t="str">
        <f t="shared" si="57"/>
        <v/>
      </c>
      <c r="E59" s="53"/>
      <c r="F59" s="53"/>
      <c r="G59" s="18">
        <f t="shared" ref="G59" si="74">F59*B59</f>
        <v>0</v>
      </c>
      <c r="H59" s="17" t="str">
        <f t="shared" ref="H59" si="75">IF(G59&gt;0, 1000-G59,"")</f>
        <v/>
      </c>
      <c r="I59" s="35">
        <f t="shared" si="60"/>
        <v>0</v>
      </c>
      <c r="J59" s="44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45" t="str">
        <f t="shared" si="57"/>
        <v/>
      </c>
      <c r="E60" s="54"/>
      <c r="F60" s="54"/>
      <c r="G60" s="25">
        <f t="shared" si="10"/>
        <v>0</v>
      </c>
      <c r="H60" s="25" t="str">
        <f t="shared" si="2"/>
        <v/>
      </c>
      <c r="I60" s="35">
        <f t="shared" si="60"/>
        <v>0</v>
      </c>
      <c r="J60" s="46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47"/>
      <c r="E61" s="55"/>
      <c r="F61" s="55"/>
      <c r="G61" s="27"/>
      <c r="H61" s="27"/>
      <c r="I61" s="47"/>
      <c r="J61" s="48"/>
    </row>
    <row r="62" spans="1:10" ht="14.5" thickTop="1" x14ac:dyDescent="0.35"/>
  </sheetData>
  <mergeCells count="3">
    <mergeCell ref="D3:F3"/>
    <mergeCell ref="I3:J3"/>
    <mergeCell ref="A1:J2"/>
  </mergeCells>
  <printOptions horizontalCentered="1" verticalCentered="1"/>
  <pageMargins left="0.7" right="0.7" top="0.75" bottom="0.75" header="0.3" footer="0.3"/>
  <pageSetup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sqref="A1:V1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10.269531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10.5429687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thickTop="1" x14ac:dyDescent="0.35">
      <c r="A1" s="107" t="str">
        <f>'1'!A1:J2</f>
        <v>Riesentöter Autocross  --  2022 Club Championship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5.5" customHeight="1" thickBot="1" x14ac:dyDescent="0.4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s="74" customFormat="1" ht="20.25" customHeight="1" thickTop="1" thickBot="1" x14ac:dyDescent="0.4">
      <c r="A3" s="69" t="s">
        <v>101</v>
      </c>
      <c r="B3" s="70" t="s">
        <v>15</v>
      </c>
      <c r="C3" s="71"/>
      <c r="D3" s="105"/>
      <c r="E3" s="105"/>
      <c r="F3" s="106"/>
      <c r="G3" s="72" t="s">
        <v>16</v>
      </c>
      <c r="H3" s="73"/>
      <c r="I3" s="103"/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7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7" t="s">
        <v>5</v>
      </c>
      <c r="J4" s="68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41" t="str">
        <f t="shared" ref="D5:D42" si="1">IF(B5&gt;0,_xlfn.RANK.AVG(C5,$C$5:$C$60,0),"")</f>
        <v/>
      </c>
      <c r="E5" s="52"/>
      <c r="F5" s="52"/>
      <c r="G5" s="18">
        <f>F5*B5</f>
        <v>0</v>
      </c>
      <c r="H5" s="18" t="str">
        <f t="shared" ref="H5:H60" si="2">IF(G5&gt;0, 1000-G5,"")</f>
        <v/>
      </c>
      <c r="I5" s="35">
        <f t="shared" ref="I5:I42" si="3">IF(E5="AX99",50,IF(G5&gt;0,_xlfn.RANK.AVG(H5,$H$5:$H$60,0),0))</f>
        <v>0</v>
      </c>
      <c r="J5" s="42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4">IF(B6&gt;0, 1000-B6,"")</f>
        <v/>
      </c>
      <c r="D6" s="43" t="str">
        <f t="shared" si="1"/>
        <v/>
      </c>
      <c r="E6" s="53"/>
      <c r="F6" s="53"/>
      <c r="G6" s="18">
        <f t="shared" ref="G6" si="5">F6*B6</f>
        <v>0</v>
      </c>
      <c r="H6" s="17" t="str">
        <f t="shared" ref="H6" si="6">IF(G6&gt;0, 1000-G6,"")</f>
        <v/>
      </c>
      <c r="I6" s="35">
        <f t="shared" si="3"/>
        <v>0</v>
      </c>
      <c r="J6" s="44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7">IF(B7&gt;0, 1000-B7,"")</f>
        <v/>
      </c>
      <c r="D7" s="43" t="str">
        <f t="shared" si="1"/>
        <v/>
      </c>
      <c r="E7" s="53"/>
      <c r="F7" s="53"/>
      <c r="G7" s="18">
        <f t="shared" ref="G7" si="8">F7*B7</f>
        <v>0</v>
      </c>
      <c r="H7" s="17" t="str">
        <f t="shared" ref="H7" si="9">IF(G7&gt;0, 1000-G7,"")</f>
        <v/>
      </c>
      <c r="I7" s="35">
        <f t="shared" si="3"/>
        <v>0</v>
      </c>
      <c r="J7" s="44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43" t="str">
        <f t="shared" si="1"/>
        <v/>
      </c>
      <c r="E8" s="53"/>
      <c r="F8" s="53"/>
      <c r="G8" s="18">
        <f t="shared" ref="G8:G60" si="10">F8*B8</f>
        <v>0</v>
      </c>
      <c r="H8" s="17" t="str">
        <f t="shared" si="2"/>
        <v/>
      </c>
      <c r="I8" s="35">
        <f t="shared" si="3"/>
        <v>0</v>
      </c>
      <c r="J8" s="44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43" t="str">
        <f t="shared" si="1"/>
        <v/>
      </c>
      <c r="E9" s="53"/>
      <c r="F9" s="53"/>
      <c r="G9" s="18">
        <f t="shared" si="10"/>
        <v>0</v>
      </c>
      <c r="H9" s="17" t="str">
        <f t="shared" si="2"/>
        <v/>
      </c>
      <c r="I9" s="35">
        <f t="shared" si="3"/>
        <v>0</v>
      </c>
      <c r="J9" s="44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43" t="str">
        <f t="shared" si="1"/>
        <v/>
      </c>
      <c r="E10" s="53"/>
      <c r="F10" s="53"/>
      <c r="G10" s="18">
        <f t="shared" si="10"/>
        <v>0</v>
      </c>
      <c r="H10" s="17" t="str">
        <f t="shared" si="2"/>
        <v/>
      </c>
      <c r="I10" s="35">
        <f t="shared" si="3"/>
        <v>0</v>
      </c>
      <c r="J10" s="44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1">IF(B11&gt;0, 1000-B11,"")</f>
        <v/>
      </c>
      <c r="D11" s="43" t="str">
        <f t="shared" si="1"/>
        <v/>
      </c>
      <c r="E11" s="53"/>
      <c r="F11" s="53"/>
      <c r="G11" s="18">
        <f t="shared" ref="G11" si="12">F11*B11</f>
        <v>0</v>
      </c>
      <c r="H11" s="17" t="str">
        <f t="shared" ref="H11" si="13">IF(G11&gt;0, 1000-G11,"")</f>
        <v/>
      </c>
      <c r="I11" s="35">
        <f t="shared" si="3"/>
        <v>0</v>
      </c>
      <c r="J11" s="44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/>
      <c r="C12" s="17" t="str">
        <f t="shared" ref="C12:C13" si="14">IF(B12&gt;0, 1000-B12,"")</f>
        <v/>
      </c>
      <c r="D12" s="43" t="str">
        <f t="shared" si="1"/>
        <v/>
      </c>
      <c r="E12" s="53"/>
      <c r="F12" s="53"/>
      <c r="G12" s="18">
        <f t="shared" ref="G12" si="15">F12*B12</f>
        <v>0</v>
      </c>
      <c r="H12" s="17" t="str">
        <f t="shared" ref="H12" si="16">IF(G12&gt;0, 1000-G12,"")</f>
        <v/>
      </c>
      <c r="I12" s="35">
        <f t="shared" si="3"/>
        <v>0</v>
      </c>
      <c r="J12" s="44" t="str">
        <f>VLOOKUP(I12,Points!$A$2:$B$52,2,FALSE)</f>
        <v xml:space="preserve"> </v>
      </c>
    </row>
    <row r="13" spans="1:10" ht="17.649999999999999" customHeight="1" x14ac:dyDescent="0.35">
      <c r="A13" s="77" t="s">
        <v>126</v>
      </c>
      <c r="B13" s="53"/>
      <c r="C13" s="17" t="str">
        <f t="shared" si="14"/>
        <v/>
      </c>
      <c r="D13" s="43" t="str">
        <f t="shared" si="1"/>
        <v/>
      </c>
      <c r="E13" s="53"/>
      <c r="F13" s="53"/>
      <c r="G13" s="18">
        <f t="shared" ref="G13" si="17">F13*B13</f>
        <v>0</v>
      </c>
      <c r="H13" s="17" t="str">
        <f t="shared" ref="H13" si="18">IF(G13&gt;0, 1000-G13,"")</f>
        <v/>
      </c>
      <c r="I13" s="35">
        <f t="shared" ref="I13" si="19">IF(E13="AX99",50,IF(G13&gt;0,_xlfn.RANK.AVG(H13,$H$5:$H$60,0),0))</f>
        <v>0</v>
      </c>
      <c r="J13" s="44" t="str">
        <f>VLOOKUP(I13,Points!$A$2:$B$52,2,FALSE)</f>
        <v xml:space="preserve"> 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20">IF(B14&gt;0, 1000-B14,"")</f>
        <v/>
      </c>
      <c r="D14" s="43" t="str">
        <f t="shared" si="1"/>
        <v/>
      </c>
      <c r="E14" s="53"/>
      <c r="F14" s="53"/>
      <c r="G14" s="18">
        <f t="shared" ref="G14" si="21">F14*B14</f>
        <v>0</v>
      </c>
      <c r="H14" s="17" t="str">
        <f t="shared" ref="H14" si="22">IF(G14&gt;0, 1000-G14,"")</f>
        <v/>
      </c>
      <c r="I14" s="35">
        <f t="shared" si="3"/>
        <v>0</v>
      </c>
      <c r="J14" s="44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43" t="str">
        <f t="shared" si="1"/>
        <v/>
      </c>
      <c r="E15" s="53"/>
      <c r="F15" s="53"/>
      <c r="G15" s="18">
        <f t="shared" si="10"/>
        <v>0</v>
      </c>
      <c r="H15" s="17" t="str">
        <f t="shared" si="2"/>
        <v/>
      </c>
      <c r="I15" s="35">
        <f t="shared" si="3"/>
        <v>0</v>
      </c>
      <c r="J15" s="44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43" t="str">
        <f t="shared" si="1"/>
        <v/>
      </c>
      <c r="E16" s="53"/>
      <c r="F16" s="53"/>
      <c r="G16" s="18">
        <f t="shared" si="10"/>
        <v>0</v>
      </c>
      <c r="H16" s="17" t="str">
        <f t="shared" si="2"/>
        <v/>
      </c>
      <c r="I16" s="35">
        <f t="shared" si="3"/>
        <v>0</v>
      </c>
      <c r="J16" s="44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43" t="str">
        <f t="shared" si="1"/>
        <v/>
      </c>
      <c r="E17" s="53"/>
      <c r="F17" s="52"/>
      <c r="G17" s="18">
        <f t="shared" si="10"/>
        <v>0</v>
      </c>
      <c r="H17" s="17" t="str">
        <f t="shared" si="2"/>
        <v/>
      </c>
      <c r="I17" s="35">
        <f t="shared" si="3"/>
        <v>0</v>
      </c>
      <c r="J17" s="44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:C19" si="23">IF(B18&gt;0, 1000-B18,"")</f>
        <v/>
      </c>
      <c r="D18" s="43" t="str">
        <f t="shared" si="1"/>
        <v/>
      </c>
      <c r="E18" s="53"/>
      <c r="F18" s="53"/>
      <c r="G18" s="18">
        <f t="shared" ref="G18:G19" si="24">F18*B18</f>
        <v>0</v>
      </c>
      <c r="H18" s="17" t="str">
        <f t="shared" ref="H18:H19" si="25">IF(G18&gt;0, 1000-G18,"")</f>
        <v/>
      </c>
      <c r="I18" s="35">
        <f t="shared" si="3"/>
        <v>0</v>
      </c>
      <c r="J18" s="44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 t="shared" si="23"/>
        <v/>
      </c>
      <c r="D19" s="43" t="str">
        <f t="shared" si="1"/>
        <v/>
      </c>
      <c r="E19" s="53"/>
      <c r="F19" s="53"/>
      <c r="G19" s="18">
        <f t="shared" si="24"/>
        <v>0</v>
      </c>
      <c r="H19" s="17" t="str">
        <f t="shared" si="25"/>
        <v/>
      </c>
      <c r="I19" s="35">
        <f t="shared" si="3"/>
        <v>0</v>
      </c>
      <c r="J19" s="44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 t="shared" si="0"/>
        <v/>
      </c>
      <c r="D20" s="43" t="str">
        <f t="shared" si="1"/>
        <v/>
      </c>
      <c r="E20" s="53"/>
      <c r="F20" s="53"/>
      <c r="G20" s="18">
        <f t="shared" si="10"/>
        <v>0</v>
      </c>
      <c r="H20" s="17" t="str">
        <f t="shared" si="2"/>
        <v/>
      </c>
      <c r="I20" s="35">
        <f t="shared" si="3"/>
        <v>0</v>
      </c>
      <c r="J20" s="44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6">IF(B21&gt;0, 1000-B21,"")</f>
        <v/>
      </c>
      <c r="D21" s="43" t="str">
        <f t="shared" si="1"/>
        <v/>
      </c>
      <c r="E21" s="53"/>
      <c r="F21" s="53"/>
      <c r="G21" s="18">
        <f t="shared" ref="G21:G22" si="27">F21*B21</f>
        <v>0</v>
      </c>
      <c r="H21" s="17" t="str">
        <f t="shared" ref="H21:H22" si="28">IF(G21&gt;0, 1000-G21,"")</f>
        <v/>
      </c>
      <c r="I21" s="35">
        <f t="shared" si="3"/>
        <v>0</v>
      </c>
      <c r="J21" s="44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6"/>
        <v/>
      </c>
      <c r="D22" s="43" t="str">
        <f t="shared" si="1"/>
        <v/>
      </c>
      <c r="E22" s="53"/>
      <c r="F22" s="53"/>
      <c r="G22" s="18">
        <f t="shared" si="27"/>
        <v>0</v>
      </c>
      <c r="H22" s="17" t="str">
        <f t="shared" si="28"/>
        <v/>
      </c>
      <c r="I22" s="35">
        <f t="shared" si="3"/>
        <v>0</v>
      </c>
      <c r="J22" s="44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29">IF(B23&gt;0, 1000-B23,"")</f>
        <v/>
      </c>
      <c r="D23" s="43" t="str">
        <f t="shared" si="1"/>
        <v/>
      </c>
      <c r="E23" s="53"/>
      <c r="F23" s="53"/>
      <c r="G23" s="18">
        <f t="shared" ref="G23" si="30">F23*B23</f>
        <v>0</v>
      </c>
      <c r="H23" s="17" t="str">
        <f t="shared" ref="H23" si="31">IF(G23&gt;0, 1000-G23,"")</f>
        <v/>
      </c>
      <c r="I23" s="35">
        <f t="shared" si="3"/>
        <v>0</v>
      </c>
      <c r="J23" s="44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 t="shared" si="0"/>
        <v/>
      </c>
      <c r="D24" s="43" t="str">
        <f t="shared" si="1"/>
        <v/>
      </c>
      <c r="E24" s="53"/>
      <c r="F24" s="53"/>
      <c r="G24" s="18">
        <f t="shared" si="10"/>
        <v>0</v>
      </c>
      <c r="H24" s="17" t="str">
        <f t="shared" si="2"/>
        <v/>
      </c>
      <c r="I24" s="35">
        <f t="shared" si="3"/>
        <v>0</v>
      </c>
      <c r="J24" s="44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si="0"/>
        <v/>
      </c>
      <c r="D25" s="43" t="str">
        <f t="shared" si="1"/>
        <v/>
      </c>
      <c r="E25" s="53"/>
      <c r="F25" s="53"/>
      <c r="G25" s="18">
        <f t="shared" si="10"/>
        <v>0</v>
      </c>
      <c r="H25" s="17" t="str">
        <f t="shared" si="2"/>
        <v/>
      </c>
      <c r="I25" s="35">
        <f t="shared" si="3"/>
        <v>0</v>
      </c>
      <c r="J25" s="44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 t="shared" ref="C26" si="32">IF(B26&gt;0, 1000-B26,"")</f>
        <v/>
      </c>
      <c r="D26" s="43" t="str">
        <f t="shared" si="1"/>
        <v/>
      </c>
      <c r="E26" s="53"/>
      <c r="F26" s="53"/>
      <c r="G26" s="18">
        <f t="shared" ref="G26" si="33">F26*B26</f>
        <v>0</v>
      </c>
      <c r="H26" s="17" t="str">
        <f t="shared" ref="H26" si="34">IF(G26&gt;0, 1000-G26,"")</f>
        <v/>
      </c>
      <c r="I26" s="35">
        <f t="shared" si="3"/>
        <v>0</v>
      </c>
      <c r="J26" s="44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 t="shared" ref="C27" si="35">IF(B27&gt;0, 1000-B27,"")</f>
        <v/>
      </c>
      <c r="D27" s="43" t="str">
        <f t="shared" ref="D27" si="36">IF(B27&gt;0,_xlfn.RANK.AVG(C27,$C$5:$C$60,0),"")</f>
        <v/>
      </c>
      <c r="E27" s="53"/>
      <c r="F27" s="53"/>
      <c r="G27" s="18">
        <f t="shared" ref="G27" si="37">F27*B27</f>
        <v>0</v>
      </c>
      <c r="H27" s="17" t="str">
        <f t="shared" ref="H27" si="38">IF(G27&gt;0, 1000-G27,"")</f>
        <v/>
      </c>
      <c r="I27" s="35">
        <f t="shared" ref="I27" si="39">IF(E27="AX99",50,IF(G27&gt;0,_xlfn.RANK.AVG(H27,$H$5:$H$60,0),0))</f>
        <v>0</v>
      </c>
      <c r="J27" s="44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40">IF(B28&gt;0, 1000-B28,"")</f>
        <v/>
      </c>
      <c r="D28" s="43" t="str">
        <f t="shared" ref="D28:D29" si="41">IF(B28&gt;0,_xlfn.RANK.AVG(C28,$C$5:$C$60,0),"")</f>
        <v/>
      </c>
      <c r="E28" s="53"/>
      <c r="F28" s="53"/>
      <c r="G28" s="18">
        <f t="shared" ref="G28:G29" si="42">F28*B28</f>
        <v>0</v>
      </c>
      <c r="H28" s="17" t="str">
        <f t="shared" ref="H28:H29" si="43">IF(G28&gt;0, 1000-G28,"")</f>
        <v/>
      </c>
      <c r="I28" s="35">
        <f t="shared" ref="I28:I29" si="44">IF(E28="AX99",50,IF(G28&gt;0,_xlfn.RANK.AVG(H28,$H$5:$H$60,0),0))</f>
        <v>0</v>
      </c>
      <c r="J28" s="44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40"/>
        <v/>
      </c>
      <c r="D29" s="43" t="str">
        <f t="shared" si="41"/>
        <v/>
      </c>
      <c r="E29" s="53"/>
      <c r="F29" s="53"/>
      <c r="G29" s="18">
        <f t="shared" si="42"/>
        <v>0</v>
      </c>
      <c r="H29" s="17" t="str">
        <f t="shared" si="43"/>
        <v/>
      </c>
      <c r="I29" s="35">
        <f t="shared" si="44"/>
        <v>0</v>
      </c>
      <c r="J29" s="44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43" t="str">
        <f t="shared" si="1"/>
        <v/>
      </c>
      <c r="E30" s="53"/>
      <c r="F30" s="53"/>
      <c r="G30" s="18">
        <f t="shared" si="10"/>
        <v>0</v>
      </c>
      <c r="H30" s="17" t="str">
        <f t="shared" si="2"/>
        <v/>
      </c>
      <c r="I30" s="35">
        <f t="shared" si="3"/>
        <v>0</v>
      </c>
      <c r="J30" s="44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5">IF(B31&gt;0, 1000-B31,"")</f>
        <v/>
      </c>
      <c r="D31" s="43" t="str">
        <f t="shared" ref="D31:D35" si="46">IF(B31&gt;0,_xlfn.RANK.AVG(C31,$C$5:$C$60,0),"")</f>
        <v/>
      </c>
      <c r="E31" s="53"/>
      <c r="F31" s="53"/>
      <c r="G31" s="18">
        <f t="shared" ref="G31:G35" si="47">F31*B31</f>
        <v>0</v>
      </c>
      <c r="H31" s="17" t="str">
        <f t="shared" ref="H31:H35" si="48">IF(G31&gt;0, 1000-G31,"")</f>
        <v/>
      </c>
      <c r="I31" s="35">
        <f t="shared" ref="I31:I35" si="49">IF(E31="AX99",50,IF(G31&gt;0,_xlfn.RANK.AVG(H31,$H$5:$H$60,0),0))</f>
        <v>0</v>
      </c>
      <c r="J31" s="44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5"/>
        <v/>
      </c>
      <c r="D32" s="43" t="str">
        <f t="shared" si="46"/>
        <v/>
      </c>
      <c r="E32" s="53"/>
      <c r="F32" s="53"/>
      <c r="G32" s="18">
        <f t="shared" si="47"/>
        <v>0</v>
      </c>
      <c r="H32" s="17" t="str">
        <f t="shared" si="48"/>
        <v/>
      </c>
      <c r="I32" s="35">
        <f t="shared" si="49"/>
        <v>0</v>
      </c>
      <c r="J32" s="44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5"/>
        <v/>
      </c>
      <c r="D33" s="43" t="str">
        <f t="shared" si="46"/>
        <v/>
      </c>
      <c r="E33" s="53"/>
      <c r="F33" s="53"/>
      <c r="G33" s="18">
        <f t="shared" si="47"/>
        <v>0</v>
      </c>
      <c r="H33" s="17" t="str">
        <f t="shared" si="48"/>
        <v/>
      </c>
      <c r="I33" s="35">
        <f t="shared" si="49"/>
        <v>0</v>
      </c>
      <c r="J33" s="44" t="str">
        <f>VLOOKUP(I33,Points!$A$2:$B$52,2,FALSE)</f>
        <v xml:space="preserve"> </v>
      </c>
    </row>
    <row r="34" spans="1:10" ht="17.649999999999999" customHeight="1" x14ac:dyDescent="0.35">
      <c r="A34" s="77" t="s">
        <v>97</v>
      </c>
      <c r="B34" s="53"/>
      <c r="C34" s="17" t="str">
        <f t="shared" si="45"/>
        <v/>
      </c>
      <c r="D34" s="43" t="str">
        <f t="shared" si="46"/>
        <v/>
      </c>
      <c r="E34" s="53"/>
      <c r="F34" s="53"/>
      <c r="G34" s="18">
        <f t="shared" si="47"/>
        <v>0</v>
      </c>
      <c r="H34" s="17" t="str">
        <f t="shared" si="48"/>
        <v/>
      </c>
      <c r="I34" s="35">
        <f t="shared" si="49"/>
        <v>0</v>
      </c>
      <c r="J34" s="44" t="str">
        <f>VLOOKUP(I34,Points!$A$2:$B$52,2,FALSE)</f>
        <v xml:space="preserve"> </v>
      </c>
    </row>
    <row r="35" spans="1:10" ht="17.649999999999999" customHeight="1" x14ac:dyDescent="0.35">
      <c r="A35" s="77" t="s">
        <v>98</v>
      </c>
      <c r="B35" s="53"/>
      <c r="C35" s="17" t="str">
        <f t="shared" si="45"/>
        <v/>
      </c>
      <c r="D35" s="43" t="str">
        <f t="shared" si="46"/>
        <v/>
      </c>
      <c r="E35" s="53"/>
      <c r="F35" s="53"/>
      <c r="G35" s="18">
        <f t="shared" si="47"/>
        <v>0</v>
      </c>
      <c r="H35" s="17" t="str">
        <f t="shared" si="48"/>
        <v/>
      </c>
      <c r="I35" s="35">
        <f t="shared" si="49"/>
        <v>0</v>
      </c>
      <c r="J35" s="44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43" t="str">
        <f t="shared" si="1"/>
        <v/>
      </c>
      <c r="E36" s="53"/>
      <c r="F36" s="53"/>
      <c r="G36" s="18">
        <f>F36*B36</f>
        <v>0</v>
      </c>
      <c r="H36" s="17" t="str">
        <f>IF(G36&gt;0, 1000-G36,"")</f>
        <v/>
      </c>
      <c r="I36" s="35">
        <f t="shared" si="3"/>
        <v>0</v>
      </c>
      <c r="J36" s="44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43" t="str">
        <f t="shared" si="1"/>
        <v/>
      </c>
      <c r="E37" s="53"/>
      <c r="F37" s="53"/>
      <c r="G37" s="18">
        <f t="shared" si="10"/>
        <v>0</v>
      </c>
      <c r="H37" s="17" t="str">
        <f t="shared" si="2"/>
        <v/>
      </c>
      <c r="I37" s="35">
        <f t="shared" si="3"/>
        <v>0</v>
      </c>
      <c r="J37" s="44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0" si="50">IF(B38&gt;0, 1000-B38,"")</f>
        <v/>
      </c>
      <c r="D38" s="43" t="str">
        <f t="shared" si="1"/>
        <v/>
      </c>
      <c r="E38" s="53"/>
      <c r="F38" s="53"/>
      <c r="G38" s="18">
        <f t="shared" ref="G38:G40" si="51">F38*B38</f>
        <v>0</v>
      </c>
      <c r="H38" s="17" t="str">
        <f t="shared" ref="H38:H40" si="52">IF(G38&gt;0, 1000-G38,"")</f>
        <v/>
      </c>
      <c r="I38" s="35">
        <f t="shared" si="3"/>
        <v>0</v>
      </c>
      <c r="J38" s="44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50"/>
        <v/>
      </c>
      <c r="D39" s="43" t="str">
        <f t="shared" si="1"/>
        <v/>
      </c>
      <c r="E39" s="53"/>
      <c r="F39" s="53"/>
      <c r="G39" s="18">
        <f t="shared" si="51"/>
        <v>0</v>
      </c>
      <c r="H39" s="17" t="str">
        <f t="shared" si="52"/>
        <v/>
      </c>
      <c r="I39" s="35">
        <f t="shared" si="3"/>
        <v>0</v>
      </c>
      <c r="J39" s="44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50"/>
        <v/>
      </c>
      <c r="D40" s="43" t="str">
        <f t="shared" si="1"/>
        <v/>
      </c>
      <c r="E40" s="53"/>
      <c r="F40" s="53"/>
      <c r="G40" s="18">
        <f t="shared" si="51"/>
        <v>0</v>
      </c>
      <c r="H40" s="17" t="str">
        <f t="shared" si="52"/>
        <v/>
      </c>
      <c r="I40" s="35">
        <f t="shared" si="3"/>
        <v>0</v>
      </c>
      <c r="J40" s="44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ref="C41" si="53">IF(B41&gt;0, 1000-B41,"")</f>
        <v/>
      </c>
      <c r="D41" s="43" t="str">
        <f t="shared" si="1"/>
        <v/>
      </c>
      <c r="E41" s="53"/>
      <c r="F41" s="53"/>
      <c r="G41" s="18">
        <f t="shared" ref="G41" si="54">F41*B41</f>
        <v>0</v>
      </c>
      <c r="H41" s="17" t="str">
        <f t="shared" ref="H41" si="55">IF(G41&gt;0, 1000-G41,"")</f>
        <v/>
      </c>
      <c r="I41" s="35">
        <f t="shared" si="3"/>
        <v>0</v>
      </c>
      <c r="J41" s="44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43" t="str">
        <f t="shared" si="1"/>
        <v/>
      </c>
      <c r="E42" s="53"/>
      <c r="F42" s="53"/>
      <c r="G42" s="18">
        <f t="shared" si="10"/>
        <v>0</v>
      </c>
      <c r="H42" s="17" t="str">
        <f t="shared" si="2"/>
        <v/>
      </c>
      <c r="I42" s="35">
        <f t="shared" si="3"/>
        <v>0</v>
      </c>
      <c r="J42" s="44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6">IF(B43&gt;0, 1000-B43,"")</f>
        <v/>
      </c>
      <c r="D43" s="43" t="str">
        <f t="shared" ref="D43:D60" si="57">IF(B43&gt;0,_xlfn.RANK.AVG(C43,$C$5:$C$60,0),"")</f>
        <v/>
      </c>
      <c r="E43" s="53"/>
      <c r="F43" s="53"/>
      <c r="G43" s="18">
        <f t="shared" ref="G43" si="58">F43*B43</f>
        <v>0</v>
      </c>
      <c r="H43" s="17" t="str">
        <f t="shared" ref="H43" si="59">IF(G43&gt;0, 1000-G43,"")</f>
        <v/>
      </c>
      <c r="I43" s="35">
        <f t="shared" ref="I43:I60" si="60">IF(E43="AX99",50,IF(G43&gt;0,_xlfn.RANK.AVG(H43,$H$5:$H$60,0),0))</f>
        <v>0</v>
      </c>
      <c r="J43" s="44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43" t="str">
        <f t="shared" si="57"/>
        <v/>
      </c>
      <c r="E44" s="53"/>
      <c r="F44" s="53"/>
      <c r="G44" s="18">
        <f t="shared" si="10"/>
        <v>0</v>
      </c>
      <c r="H44" s="17" t="str">
        <f t="shared" si="2"/>
        <v/>
      </c>
      <c r="I44" s="35">
        <f t="shared" si="60"/>
        <v>0</v>
      </c>
      <c r="J44" s="44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43" t="str">
        <f t="shared" si="57"/>
        <v/>
      </c>
      <c r="E45" s="53"/>
      <c r="F45" s="53"/>
      <c r="G45" s="18">
        <f t="shared" si="10"/>
        <v>0</v>
      </c>
      <c r="H45" s="17" t="str">
        <f t="shared" si="2"/>
        <v/>
      </c>
      <c r="I45" s="35">
        <f t="shared" si="60"/>
        <v>0</v>
      </c>
      <c r="J45" s="44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61">IF(B46&gt;0, 1000-B46,"")</f>
        <v/>
      </c>
      <c r="D46" s="43" t="str">
        <f t="shared" si="57"/>
        <v/>
      </c>
      <c r="E46" s="53"/>
      <c r="F46" s="53"/>
      <c r="G46" s="18">
        <f t="shared" ref="G46" si="62">F46*B46</f>
        <v>0</v>
      </c>
      <c r="H46" s="17" t="str">
        <f t="shared" ref="H46" si="63">IF(G46&gt;0, 1000-G46,"")</f>
        <v/>
      </c>
      <c r="I46" s="35">
        <f t="shared" si="60"/>
        <v>0</v>
      </c>
      <c r="J46" s="44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4">IF(B47&gt;0, 1000-B47,"")</f>
        <v/>
      </c>
      <c r="D47" s="43" t="str">
        <f t="shared" si="57"/>
        <v/>
      </c>
      <c r="E47" s="53"/>
      <c r="F47" s="53"/>
      <c r="G47" s="18">
        <f t="shared" ref="G47:G48" si="65">F47*B47</f>
        <v>0</v>
      </c>
      <c r="H47" s="17" t="str">
        <f t="shared" ref="H47:H48" si="66">IF(G47&gt;0, 1000-G47,"")</f>
        <v/>
      </c>
      <c r="I47" s="35">
        <f t="shared" si="60"/>
        <v>0</v>
      </c>
      <c r="J47" s="44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4"/>
        <v/>
      </c>
      <c r="D48" s="43" t="str">
        <f t="shared" si="57"/>
        <v/>
      </c>
      <c r="E48" s="53"/>
      <c r="F48" s="53"/>
      <c r="G48" s="18">
        <f t="shared" si="65"/>
        <v>0</v>
      </c>
      <c r="H48" s="17" t="str">
        <f t="shared" si="66"/>
        <v/>
      </c>
      <c r="I48" s="35">
        <f t="shared" si="60"/>
        <v>0</v>
      </c>
      <c r="J48" s="44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43" t="str">
        <f t="shared" si="57"/>
        <v/>
      </c>
      <c r="E49" s="53"/>
      <c r="F49" s="53"/>
      <c r="G49" s="18">
        <f t="shared" si="10"/>
        <v>0</v>
      </c>
      <c r="H49" s="17" t="str">
        <f t="shared" si="2"/>
        <v/>
      </c>
      <c r="I49" s="35">
        <f t="shared" si="60"/>
        <v>0</v>
      </c>
      <c r="J49" s="44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7">IF(B50&gt;0, 1000-B50,"")</f>
        <v/>
      </c>
      <c r="D50" s="43" t="str">
        <f t="shared" si="57"/>
        <v/>
      </c>
      <c r="E50" s="53"/>
      <c r="F50" s="53"/>
      <c r="G50" s="18">
        <f t="shared" ref="G50" si="68">F50*B50</f>
        <v>0</v>
      </c>
      <c r="H50" s="17" t="str">
        <f t="shared" ref="H50" si="69">IF(G50&gt;0, 1000-G50,"")</f>
        <v/>
      </c>
      <c r="I50" s="35">
        <f t="shared" si="60"/>
        <v>0</v>
      </c>
      <c r="J50" s="44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43" t="str">
        <f t="shared" si="57"/>
        <v/>
      </c>
      <c r="E51" s="53"/>
      <c r="F51" s="53"/>
      <c r="G51" s="18">
        <f t="shared" si="10"/>
        <v>0</v>
      </c>
      <c r="H51" s="17" t="str">
        <f t="shared" si="2"/>
        <v/>
      </c>
      <c r="I51" s="35">
        <f t="shared" si="60"/>
        <v>0</v>
      </c>
      <c r="J51" s="44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43" t="str">
        <f t="shared" si="57"/>
        <v/>
      </c>
      <c r="E52" s="53"/>
      <c r="F52" s="53"/>
      <c r="G52" s="18">
        <f t="shared" si="10"/>
        <v>0</v>
      </c>
      <c r="H52" s="17" t="str">
        <f t="shared" si="2"/>
        <v/>
      </c>
      <c r="I52" s="35">
        <f t="shared" si="60"/>
        <v>0</v>
      </c>
      <c r="J52" s="44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43" t="str">
        <f t="shared" si="57"/>
        <v/>
      </c>
      <c r="E53" s="53"/>
      <c r="F53" s="53"/>
      <c r="G53" s="18">
        <f t="shared" si="10"/>
        <v>0</v>
      </c>
      <c r="H53" s="17" t="str">
        <f t="shared" si="2"/>
        <v/>
      </c>
      <c r="I53" s="35">
        <f t="shared" si="60"/>
        <v>0</v>
      </c>
      <c r="J53" s="44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43" t="str">
        <f t="shared" si="57"/>
        <v/>
      </c>
      <c r="E54" s="53"/>
      <c r="F54" s="53"/>
      <c r="G54" s="18">
        <f t="shared" si="10"/>
        <v>0</v>
      </c>
      <c r="H54" s="17" t="str">
        <f t="shared" si="2"/>
        <v/>
      </c>
      <c r="I54" s="35">
        <f t="shared" si="60"/>
        <v>0</v>
      </c>
      <c r="J54" s="44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/>
      <c r="C55" s="17" t="str">
        <f t="shared" si="0"/>
        <v/>
      </c>
      <c r="D55" s="43" t="str">
        <f t="shared" si="57"/>
        <v/>
      </c>
      <c r="E55" s="53"/>
      <c r="F55" s="53"/>
      <c r="G55" s="18">
        <f t="shared" si="10"/>
        <v>0</v>
      </c>
      <c r="H55" s="17" t="str">
        <f t="shared" si="2"/>
        <v/>
      </c>
      <c r="I55" s="35">
        <f t="shared" si="60"/>
        <v>0</v>
      </c>
      <c r="J55" s="44" t="str">
        <f>VLOOKUP(I55,Points!$A$2:$B$52,2,FALSE)</f>
        <v xml:space="preserve"> 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43" t="str">
        <f t="shared" si="57"/>
        <v/>
      </c>
      <c r="E56" s="53"/>
      <c r="F56" s="53"/>
      <c r="G56" s="18">
        <f t="shared" si="10"/>
        <v>0</v>
      </c>
      <c r="H56" s="17" t="str">
        <f t="shared" si="2"/>
        <v/>
      </c>
      <c r="I56" s="35">
        <f t="shared" si="60"/>
        <v>0</v>
      </c>
      <c r="J56" s="44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70">IF(B57&gt;0, 1000-B57,"")</f>
        <v/>
      </c>
      <c r="D57" s="43" t="str">
        <f t="shared" si="57"/>
        <v/>
      </c>
      <c r="E57" s="53"/>
      <c r="F57" s="53"/>
      <c r="G57" s="18">
        <f t="shared" ref="G57" si="71">F57*B57</f>
        <v>0</v>
      </c>
      <c r="H57" s="17" t="str">
        <f t="shared" ref="H57" si="72">IF(G57&gt;0, 1000-G57,"")</f>
        <v/>
      </c>
      <c r="I57" s="35">
        <f t="shared" si="60"/>
        <v>0</v>
      </c>
      <c r="J57" s="44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43" t="str">
        <f t="shared" si="57"/>
        <v/>
      </c>
      <c r="E58" s="53"/>
      <c r="F58" s="53"/>
      <c r="G58" s="18">
        <f t="shared" si="10"/>
        <v>0</v>
      </c>
      <c r="H58" s="17" t="str">
        <f t="shared" si="2"/>
        <v/>
      </c>
      <c r="I58" s="35">
        <f t="shared" si="60"/>
        <v>0</v>
      </c>
      <c r="J58" s="44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ref="C59" si="73">IF(B59&gt;0, 1000-B59,"")</f>
        <v/>
      </c>
      <c r="D59" s="43" t="str">
        <f t="shared" si="57"/>
        <v/>
      </c>
      <c r="E59" s="53"/>
      <c r="F59" s="53"/>
      <c r="G59" s="18">
        <f t="shared" ref="G59" si="74">F59*B59</f>
        <v>0</v>
      </c>
      <c r="H59" s="17" t="str">
        <f t="shared" ref="H59" si="75">IF(G59&gt;0, 1000-G59,"")</f>
        <v/>
      </c>
      <c r="I59" s="35">
        <f t="shared" si="60"/>
        <v>0</v>
      </c>
      <c r="J59" s="44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45" t="str">
        <f t="shared" si="57"/>
        <v/>
      </c>
      <c r="E60" s="54"/>
      <c r="F60" s="54"/>
      <c r="G60" s="25">
        <f t="shared" si="10"/>
        <v>0</v>
      </c>
      <c r="H60" s="25" t="str">
        <f t="shared" si="2"/>
        <v/>
      </c>
      <c r="I60" s="35">
        <f t="shared" si="60"/>
        <v>0</v>
      </c>
      <c r="J60" s="46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47"/>
      <c r="E61" s="55"/>
      <c r="F61" s="55"/>
      <c r="G61" s="27"/>
      <c r="H61" s="27"/>
      <c r="I61" s="47"/>
      <c r="J61" s="48"/>
    </row>
    <row r="62" spans="1:10" ht="14.5" thickTop="1" x14ac:dyDescent="0.35"/>
  </sheetData>
  <mergeCells count="3">
    <mergeCell ref="A1:J2"/>
    <mergeCell ref="D3:F3"/>
    <mergeCell ref="I3:J3"/>
  </mergeCells>
  <printOptions horizontalCentered="1" verticalCentered="1"/>
  <pageMargins left="0.7" right="0.7" top="0.75" bottom="0.75" header="0.3" footer="0.3"/>
  <pageSetup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sqref="A1:V1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10.269531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10.5429687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thickTop="1" x14ac:dyDescent="0.35">
      <c r="A1" s="107" t="str">
        <f>'1'!A1:J2</f>
        <v>Riesentöter Autocross  --  2022 Club Championship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5.5" customHeight="1" thickBot="1" x14ac:dyDescent="0.4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s="74" customFormat="1" ht="20.25" customHeight="1" thickTop="1" thickBot="1" x14ac:dyDescent="0.4">
      <c r="A3" s="69" t="s">
        <v>79</v>
      </c>
      <c r="B3" s="70" t="s">
        <v>15</v>
      </c>
      <c r="C3" s="71"/>
      <c r="D3" s="105"/>
      <c r="E3" s="105"/>
      <c r="F3" s="106"/>
      <c r="G3" s="72" t="s">
        <v>16</v>
      </c>
      <c r="H3" s="73"/>
      <c r="I3" s="103"/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7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7" t="s">
        <v>5</v>
      </c>
      <c r="J4" s="68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41" t="str">
        <f t="shared" ref="D5:D42" si="1">IF(B5&gt;0,_xlfn.RANK.AVG(C5,$C$5:$C$60,0),"")</f>
        <v/>
      </c>
      <c r="E5" s="52"/>
      <c r="F5" s="52"/>
      <c r="G5" s="18">
        <f>F5*B5</f>
        <v>0</v>
      </c>
      <c r="H5" s="18" t="str">
        <f t="shared" ref="H5:H60" si="2">IF(G5&gt;0, 1000-G5,"")</f>
        <v/>
      </c>
      <c r="I5" s="35">
        <f t="shared" ref="I5:I42" si="3">IF(E5="AX99",50,IF(G5&gt;0,_xlfn.RANK.AVG(H5,$H$5:$H$60,0),0))</f>
        <v>0</v>
      </c>
      <c r="J5" s="42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4">IF(B6&gt;0, 1000-B6,"")</f>
        <v/>
      </c>
      <c r="D6" s="43" t="str">
        <f t="shared" si="1"/>
        <v/>
      </c>
      <c r="E6" s="53"/>
      <c r="F6" s="53"/>
      <c r="G6" s="18">
        <f t="shared" ref="G6" si="5">F6*B6</f>
        <v>0</v>
      </c>
      <c r="H6" s="17" t="str">
        <f t="shared" ref="H6" si="6">IF(G6&gt;0, 1000-G6,"")</f>
        <v/>
      </c>
      <c r="I6" s="35">
        <f t="shared" si="3"/>
        <v>0</v>
      </c>
      <c r="J6" s="44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7">IF(B7&gt;0, 1000-B7,"")</f>
        <v/>
      </c>
      <c r="D7" s="43" t="str">
        <f t="shared" si="1"/>
        <v/>
      </c>
      <c r="E7" s="53"/>
      <c r="F7" s="53"/>
      <c r="G7" s="18">
        <f t="shared" ref="G7" si="8">F7*B7</f>
        <v>0</v>
      </c>
      <c r="H7" s="17" t="str">
        <f t="shared" ref="H7" si="9">IF(G7&gt;0, 1000-G7,"")</f>
        <v/>
      </c>
      <c r="I7" s="35">
        <f t="shared" si="3"/>
        <v>0</v>
      </c>
      <c r="J7" s="44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43" t="str">
        <f t="shared" si="1"/>
        <v/>
      </c>
      <c r="E8" s="53"/>
      <c r="F8" s="53"/>
      <c r="G8" s="18">
        <f t="shared" ref="G8:G60" si="10">F8*B8</f>
        <v>0</v>
      </c>
      <c r="H8" s="17" t="str">
        <f t="shared" si="2"/>
        <v/>
      </c>
      <c r="I8" s="35">
        <f t="shared" si="3"/>
        <v>0</v>
      </c>
      <c r="J8" s="44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43" t="str">
        <f t="shared" si="1"/>
        <v/>
      </c>
      <c r="E9" s="53"/>
      <c r="F9" s="53"/>
      <c r="G9" s="18">
        <f t="shared" si="10"/>
        <v>0</v>
      </c>
      <c r="H9" s="17" t="str">
        <f t="shared" si="2"/>
        <v/>
      </c>
      <c r="I9" s="35">
        <f t="shared" si="3"/>
        <v>0</v>
      </c>
      <c r="J9" s="44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43" t="str">
        <f t="shared" si="1"/>
        <v/>
      </c>
      <c r="E10" s="53"/>
      <c r="F10" s="53"/>
      <c r="G10" s="18">
        <f t="shared" si="10"/>
        <v>0</v>
      </c>
      <c r="H10" s="17" t="str">
        <f t="shared" si="2"/>
        <v/>
      </c>
      <c r="I10" s="35">
        <f t="shared" si="3"/>
        <v>0</v>
      </c>
      <c r="J10" s="44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1">IF(B11&gt;0, 1000-B11,"")</f>
        <v/>
      </c>
      <c r="D11" s="43" t="str">
        <f t="shared" si="1"/>
        <v/>
      </c>
      <c r="E11" s="53"/>
      <c r="F11" s="53"/>
      <c r="G11" s="18">
        <f t="shared" ref="G11" si="12">F11*B11</f>
        <v>0</v>
      </c>
      <c r="H11" s="17" t="str">
        <f t="shared" ref="H11" si="13">IF(G11&gt;0, 1000-G11,"")</f>
        <v/>
      </c>
      <c r="I11" s="35">
        <f t="shared" si="3"/>
        <v>0</v>
      </c>
      <c r="J11" s="44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/>
      <c r="C12" s="17" t="str">
        <f t="shared" ref="C12:C13" si="14">IF(B12&gt;0, 1000-B12,"")</f>
        <v/>
      </c>
      <c r="D12" s="43" t="str">
        <f t="shared" si="1"/>
        <v/>
      </c>
      <c r="E12" s="53"/>
      <c r="F12" s="53"/>
      <c r="G12" s="18">
        <f t="shared" ref="G12" si="15">F12*B12</f>
        <v>0</v>
      </c>
      <c r="H12" s="17" t="str">
        <f t="shared" ref="H12" si="16">IF(G12&gt;0, 1000-G12,"")</f>
        <v/>
      </c>
      <c r="I12" s="35">
        <f t="shared" si="3"/>
        <v>0</v>
      </c>
      <c r="J12" s="44" t="str">
        <f>VLOOKUP(I12,Points!$A$2:$B$52,2,FALSE)</f>
        <v xml:space="preserve"> </v>
      </c>
    </row>
    <row r="13" spans="1:10" ht="17.649999999999999" customHeight="1" x14ac:dyDescent="0.35">
      <c r="A13" s="77" t="s">
        <v>126</v>
      </c>
      <c r="B13" s="53"/>
      <c r="C13" s="17" t="str">
        <f t="shared" si="14"/>
        <v/>
      </c>
      <c r="D13" s="43" t="str">
        <f t="shared" si="1"/>
        <v/>
      </c>
      <c r="E13" s="53"/>
      <c r="F13" s="53"/>
      <c r="G13" s="18">
        <f t="shared" ref="G13" si="17">F13*B13</f>
        <v>0</v>
      </c>
      <c r="H13" s="17" t="str">
        <f t="shared" ref="H13" si="18">IF(G13&gt;0, 1000-G13,"")</f>
        <v/>
      </c>
      <c r="I13" s="35">
        <f t="shared" ref="I13" si="19">IF(E13="AX99",50,IF(G13&gt;0,_xlfn.RANK.AVG(H13,$H$5:$H$60,0),0))</f>
        <v>0</v>
      </c>
      <c r="J13" s="44" t="str">
        <f>VLOOKUP(I13,Points!$A$2:$B$52,2,FALSE)</f>
        <v xml:space="preserve"> 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20">IF(B14&gt;0, 1000-B14,"")</f>
        <v/>
      </c>
      <c r="D14" s="43" t="str">
        <f t="shared" si="1"/>
        <v/>
      </c>
      <c r="E14" s="53"/>
      <c r="F14" s="53"/>
      <c r="G14" s="18">
        <f t="shared" ref="G14" si="21">F14*B14</f>
        <v>0</v>
      </c>
      <c r="H14" s="17" t="str">
        <f t="shared" ref="H14" si="22">IF(G14&gt;0, 1000-G14,"")</f>
        <v/>
      </c>
      <c r="I14" s="35">
        <f t="shared" si="3"/>
        <v>0</v>
      </c>
      <c r="J14" s="44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43" t="str">
        <f t="shared" si="1"/>
        <v/>
      </c>
      <c r="E15" s="53"/>
      <c r="F15" s="53"/>
      <c r="G15" s="18">
        <f t="shared" si="10"/>
        <v>0</v>
      </c>
      <c r="H15" s="17" t="str">
        <f t="shared" si="2"/>
        <v/>
      </c>
      <c r="I15" s="35">
        <f t="shared" si="3"/>
        <v>0</v>
      </c>
      <c r="J15" s="44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43" t="str">
        <f t="shared" si="1"/>
        <v/>
      </c>
      <c r="E16" s="53"/>
      <c r="F16" s="53"/>
      <c r="G16" s="18">
        <f t="shared" si="10"/>
        <v>0</v>
      </c>
      <c r="H16" s="17" t="str">
        <f t="shared" si="2"/>
        <v/>
      </c>
      <c r="I16" s="35">
        <f t="shared" si="3"/>
        <v>0</v>
      </c>
      <c r="J16" s="44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43" t="str">
        <f t="shared" si="1"/>
        <v/>
      </c>
      <c r="E17" s="53"/>
      <c r="F17" s="52"/>
      <c r="G17" s="18">
        <f t="shared" si="10"/>
        <v>0</v>
      </c>
      <c r="H17" s="17" t="str">
        <f t="shared" si="2"/>
        <v/>
      </c>
      <c r="I17" s="35">
        <f t="shared" si="3"/>
        <v>0</v>
      </c>
      <c r="J17" s="44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:C19" si="23">IF(B18&gt;0, 1000-B18,"")</f>
        <v/>
      </c>
      <c r="D18" s="43" t="str">
        <f t="shared" si="1"/>
        <v/>
      </c>
      <c r="E18" s="53"/>
      <c r="F18" s="53"/>
      <c r="G18" s="18">
        <f t="shared" ref="G18:G19" si="24">F18*B18</f>
        <v>0</v>
      </c>
      <c r="H18" s="17" t="str">
        <f t="shared" ref="H18:H19" si="25">IF(G18&gt;0, 1000-G18,"")</f>
        <v/>
      </c>
      <c r="I18" s="35">
        <f t="shared" si="3"/>
        <v>0</v>
      </c>
      <c r="J18" s="44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 t="shared" si="23"/>
        <v/>
      </c>
      <c r="D19" s="43" t="str">
        <f t="shared" si="1"/>
        <v/>
      </c>
      <c r="E19" s="53"/>
      <c r="F19" s="53"/>
      <c r="G19" s="18">
        <f t="shared" si="24"/>
        <v>0</v>
      </c>
      <c r="H19" s="17" t="str">
        <f t="shared" si="25"/>
        <v/>
      </c>
      <c r="I19" s="35">
        <f t="shared" si="3"/>
        <v>0</v>
      </c>
      <c r="J19" s="44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 t="shared" si="0"/>
        <v/>
      </c>
      <c r="D20" s="43" t="str">
        <f t="shared" si="1"/>
        <v/>
      </c>
      <c r="E20" s="53"/>
      <c r="F20" s="53"/>
      <c r="G20" s="18">
        <f t="shared" si="10"/>
        <v>0</v>
      </c>
      <c r="H20" s="17" t="str">
        <f t="shared" si="2"/>
        <v/>
      </c>
      <c r="I20" s="35">
        <f t="shared" si="3"/>
        <v>0</v>
      </c>
      <c r="J20" s="44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6">IF(B21&gt;0, 1000-B21,"")</f>
        <v/>
      </c>
      <c r="D21" s="43" t="str">
        <f t="shared" si="1"/>
        <v/>
      </c>
      <c r="E21" s="53"/>
      <c r="F21" s="53"/>
      <c r="G21" s="18">
        <f t="shared" ref="G21:G22" si="27">F21*B21</f>
        <v>0</v>
      </c>
      <c r="H21" s="17" t="str">
        <f t="shared" ref="H21:H22" si="28">IF(G21&gt;0, 1000-G21,"")</f>
        <v/>
      </c>
      <c r="I21" s="35">
        <f t="shared" si="3"/>
        <v>0</v>
      </c>
      <c r="J21" s="44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6"/>
        <v/>
      </c>
      <c r="D22" s="43" t="str">
        <f t="shared" si="1"/>
        <v/>
      </c>
      <c r="E22" s="53"/>
      <c r="F22" s="53"/>
      <c r="G22" s="18">
        <f t="shared" si="27"/>
        <v>0</v>
      </c>
      <c r="H22" s="17" t="str">
        <f t="shared" si="28"/>
        <v/>
      </c>
      <c r="I22" s="35">
        <f t="shared" si="3"/>
        <v>0</v>
      </c>
      <c r="J22" s="44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29">IF(B23&gt;0, 1000-B23,"")</f>
        <v/>
      </c>
      <c r="D23" s="43" t="str">
        <f t="shared" si="1"/>
        <v/>
      </c>
      <c r="E23" s="53"/>
      <c r="F23" s="53"/>
      <c r="G23" s="18">
        <f t="shared" ref="G23" si="30">F23*B23</f>
        <v>0</v>
      </c>
      <c r="H23" s="17" t="str">
        <f t="shared" ref="H23" si="31">IF(G23&gt;0, 1000-G23,"")</f>
        <v/>
      </c>
      <c r="I23" s="35">
        <f t="shared" si="3"/>
        <v>0</v>
      </c>
      <c r="J23" s="44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 t="shared" si="0"/>
        <v/>
      </c>
      <c r="D24" s="43" t="str">
        <f t="shared" si="1"/>
        <v/>
      </c>
      <c r="E24" s="53"/>
      <c r="F24" s="53"/>
      <c r="G24" s="18">
        <f t="shared" si="10"/>
        <v>0</v>
      </c>
      <c r="H24" s="17" t="str">
        <f t="shared" si="2"/>
        <v/>
      </c>
      <c r="I24" s="35">
        <f t="shared" si="3"/>
        <v>0</v>
      </c>
      <c r="J24" s="44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si="0"/>
        <v/>
      </c>
      <c r="D25" s="43" t="str">
        <f t="shared" si="1"/>
        <v/>
      </c>
      <c r="E25" s="53"/>
      <c r="F25" s="53"/>
      <c r="G25" s="18">
        <f t="shared" si="10"/>
        <v>0</v>
      </c>
      <c r="H25" s="17" t="str">
        <f t="shared" si="2"/>
        <v/>
      </c>
      <c r="I25" s="35">
        <f t="shared" si="3"/>
        <v>0</v>
      </c>
      <c r="J25" s="44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 t="shared" ref="C26" si="32">IF(B26&gt;0, 1000-B26,"")</f>
        <v/>
      </c>
      <c r="D26" s="43" t="str">
        <f t="shared" si="1"/>
        <v/>
      </c>
      <c r="E26" s="53"/>
      <c r="F26" s="53"/>
      <c r="G26" s="18">
        <f t="shared" ref="G26" si="33">F26*B26</f>
        <v>0</v>
      </c>
      <c r="H26" s="17" t="str">
        <f t="shared" ref="H26" si="34">IF(G26&gt;0, 1000-G26,"")</f>
        <v/>
      </c>
      <c r="I26" s="35">
        <f t="shared" si="3"/>
        <v>0</v>
      </c>
      <c r="J26" s="44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 t="shared" ref="C27" si="35">IF(B27&gt;0, 1000-B27,"")</f>
        <v/>
      </c>
      <c r="D27" s="43" t="str">
        <f t="shared" ref="D27" si="36">IF(B27&gt;0,_xlfn.RANK.AVG(C27,$C$5:$C$60,0),"")</f>
        <v/>
      </c>
      <c r="E27" s="53"/>
      <c r="F27" s="53"/>
      <c r="G27" s="18">
        <f t="shared" ref="G27" si="37">F27*B27</f>
        <v>0</v>
      </c>
      <c r="H27" s="17" t="str">
        <f t="shared" ref="H27" si="38">IF(G27&gt;0, 1000-G27,"")</f>
        <v/>
      </c>
      <c r="I27" s="35">
        <f t="shared" ref="I27" si="39">IF(E27="AX99",50,IF(G27&gt;0,_xlfn.RANK.AVG(H27,$H$5:$H$60,0),0))</f>
        <v>0</v>
      </c>
      <c r="J27" s="44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40">IF(B28&gt;0, 1000-B28,"")</f>
        <v/>
      </c>
      <c r="D28" s="43" t="str">
        <f t="shared" ref="D28:D29" si="41">IF(B28&gt;0,_xlfn.RANK.AVG(C28,$C$5:$C$60,0),"")</f>
        <v/>
      </c>
      <c r="E28" s="53"/>
      <c r="F28" s="53"/>
      <c r="G28" s="18">
        <f t="shared" ref="G28:G29" si="42">F28*B28</f>
        <v>0</v>
      </c>
      <c r="H28" s="17" t="str">
        <f t="shared" ref="H28:H29" si="43">IF(G28&gt;0, 1000-G28,"")</f>
        <v/>
      </c>
      <c r="I28" s="35">
        <f t="shared" ref="I28:I29" si="44">IF(E28="AX99",50,IF(G28&gt;0,_xlfn.RANK.AVG(H28,$H$5:$H$60,0),0))</f>
        <v>0</v>
      </c>
      <c r="J28" s="44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40"/>
        <v/>
      </c>
      <c r="D29" s="43" t="str">
        <f t="shared" si="41"/>
        <v/>
      </c>
      <c r="E29" s="53"/>
      <c r="F29" s="53"/>
      <c r="G29" s="18">
        <f t="shared" si="42"/>
        <v>0</v>
      </c>
      <c r="H29" s="17" t="str">
        <f t="shared" si="43"/>
        <v/>
      </c>
      <c r="I29" s="35">
        <f t="shared" si="44"/>
        <v>0</v>
      </c>
      <c r="J29" s="44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43" t="str">
        <f t="shared" si="1"/>
        <v/>
      </c>
      <c r="E30" s="53"/>
      <c r="F30" s="53"/>
      <c r="G30" s="18">
        <f t="shared" si="10"/>
        <v>0</v>
      </c>
      <c r="H30" s="17" t="str">
        <f t="shared" si="2"/>
        <v/>
      </c>
      <c r="I30" s="35">
        <f t="shared" si="3"/>
        <v>0</v>
      </c>
      <c r="J30" s="44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5">IF(B31&gt;0, 1000-B31,"")</f>
        <v/>
      </c>
      <c r="D31" s="43" t="str">
        <f t="shared" ref="D31:D35" si="46">IF(B31&gt;0,_xlfn.RANK.AVG(C31,$C$5:$C$60,0),"")</f>
        <v/>
      </c>
      <c r="E31" s="53"/>
      <c r="F31" s="53"/>
      <c r="G31" s="18">
        <f t="shared" ref="G31:G35" si="47">F31*B31</f>
        <v>0</v>
      </c>
      <c r="H31" s="17" t="str">
        <f t="shared" ref="H31:H35" si="48">IF(G31&gt;0, 1000-G31,"")</f>
        <v/>
      </c>
      <c r="I31" s="35">
        <f t="shared" ref="I31:I35" si="49">IF(E31="AX99",50,IF(G31&gt;0,_xlfn.RANK.AVG(H31,$H$5:$H$60,0),0))</f>
        <v>0</v>
      </c>
      <c r="J31" s="44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5"/>
        <v/>
      </c>
      <c r="D32" s="43" t="str">
        <f t="shared" si="46"/>
        <v/>
      </c>
      <c r="E32" s="53"/>
      <c r="F32" s="53"/>
      <c r="G32" s="18">
        <f t="shared" si="47"/>
        <v>0</v>
      </c>
      <c r="H32" s="17" t="str">
        <f t="shared" si="48"/>
        <v/>
      </c>
      <c r="I32" s="35">
        <f t="shared" si="49"/>
        <v>0</v>
      </c>
      <c r="J32" s="44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5"/>
        <v/>
      </c>
      <c r="D33" s="43" t="str">
        <f t="shared" si="46"/>
        <v/>
      </c>
      <c r="E33" s="53"/>
      <c r="F33" s="53"/>
      <c r="G33" s="18">
        <f t="shared" si="47"/>
        <v>0</v>
      </c>
      <c r="H33" s="17" t="str">
        <f t="shared" si="48"/>
        <v/>
      </c>
      <c r="I33" s="35">
        <f t="shared" si="49"/>
        <v>0</v>
      </c>
      <c r="J33" s="44" t="str">
        <f>VLOOKUP(I33,Points!$A$2:$B$52,2,FALSE)</f>
        <v xml:space="preserve"> </v>
      </c>
    </row>
    <row r="34" spans="1:10" ht="17.649999999999999" customHeight="1" x14ac:dyDescent="0.35">
      <c r="A34" s="77" t="s">
        <v>97</v>
      </c>
      <c r="B34" s="53"/>
      <c r="C34" s="17" t="str">
        <f t="shared" si="45"/>
        <v/>
      </c>
      <c r="D34" s="43" t="str">
        <f t="shared" si="46"/>
        <v/>
      </c>
      <c r="E34" s="53"/>
      <c r="F34" s="53"/>
      <c r="G34" s="18">
        <f t="shared" si="47"/>
        <v>0</v>
      </c>
      <c r="H34" s="17" t="str">
        <f t="shared" si="48"/>
        <v/>
      </c>
      <c r="I34" s="35">
        <f t="shared" si="49"/>
        <v>0</v>
      </c>
      <c r="J34" s="44" t="str">
        <f>VLOOKUP(I34,Points!$A$2:$B$52,2,FALSE)</f>
        <v xml:space="preserve"> </v>
      </c>
    </row>
    <row r="35" spans="1:10" ht="17.649999999999999" customHeight="1" x14ac:dyDescent="0.35">
      <c r="A35" s="77" t="s">
        <v>98</v>
      </c>
      <c r="B35" s="53"/>
      <c r="C35" s="17" t="str">
        <f t="shared" si="45"/>
        <v/>
      </c>
      <c r="D35" s="43" t="str">
        <f t="shared" si="46"/>
        <v/>
      </c>
      <c r="E35" s="53"/>
      <c r="F35" s="53"/>
      <c r="G35" s="18">
        <f t="shared" si="47"/>
        <v>0</v>
      </c>
      <c r="H35" s="17" t="str">
        <f t="shared" si="48"/>
        <v/>
      </c>
      <c r="I35" s="35">
        <f t="shared" si="49"/>
        <v>0</v>
      </c>
      <c r="J35" s="44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43" t="str">
        <f t="shared" si="1"/>
        <v/>
      </c>
      <c r="E36" s="53"/>
      <c r="F36" s="53"/>
      <c r="G36" s="18">
        <f>F36*B36</f>
        <v>0</v>
      </c>
      <c r="H36" s="17" t="str">
        <f>IF(G36&gt;0, 1000-G36,"")</f>
        <v/>
      </c>
      <c r="I36" s="35">
        <f t="shared" si="3"/>
        <v>0</v>
      </c>
      <c r="J36" s="44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43" t="str">
        <f t="shared" si="1"/>
        <v/>
      </c>
      <c r="E37" s="53"/>
      <c r="F37" s="53"/>
      <c r="G37" s="18">
        <f t="shared" si="10"/>
        <v>0</v>
      </c>
      <c r="H37" s="17" t="str">
        <f t="shared" si="2"/>
        <v/>
      </c>
      <c r="I37" s="35">
        <f t="shared" si="3"/>
        <v>0</v>
      </c>
      <c r="J37" s="44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0" si="50">IF(B38&gt;0, 1000-B38,"")</f>
        <v/>
      </c>
      <c r="D38" s="43" t="str">
        <f t="shared" si="1"/>
        <v/>
      </c>
      <c r="E38" s="53"/>
      <c r="F38" s="53"/>
      <c r="G38" s="18">
        <f t="shared" ref="G38:G40" si="51">F38*B38</f>
        <v>0</v>
      </c>
      <c r="H38" s="17" t="str">
        <f t="shared" ref="H38:H40" si="52">IF(G38&gt;0, 1000-G38,"")</f>
        <v/>
      </c>
      <c r="I38" s="35">
        <f t="shared" si="3"/>
        <v>0</v>
      </c>
      <c r="J38" s="44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50"/>
        <v/>
      </c>
      <c r="D39" s="43" t="str">
        <f t="shared" si="1"/>
        <v/>
      </c>
      <c r="E39" s="53"/>
      <c r="F39" s="53"/>
      <c r="G39" s="18">
        <f t="shared" si="51"/>
        <v>0</v>
      </c>
      <c r="H39" s="17" t="str">
        <f t="shared" si="52"/>
        <v/>
      </c>
      <c r="I39" s="35">
        <f t="shared" si="3"/>
        <v>0</v>
      </c>
      <c r="J39" s="44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50"/>
        <v/>
      </c>
      <c r="D40" s="43" t="str">
        <f t="shared" si="1"/>
        <v/>
      </c>
      <c r="E40" s="53"/>
      <c r="F40" s="53"/>
      <c r="G40" s="18">
        <f t="shared" si="51"/>
        <v>0</v>
      </c>
      <c r="H40" s="17" t="str">
        <f t="shared" si="52"/>
        <v/>
      </c>
      <c r="I40" s="35">
        <f t="shared" si="3"/>
        <v>0</v>
      </c>
      <c r="J40" s="44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ref="C41" si="53">IF(B41&gt;0, 1000-B41,"")</f>
        <v/>
      </c>
      <c r="D41" s="43" t="str">
        <f t="shared" si="1"/>
        <v/>
      </c>
      <c r="E41" s="53"/>
      <c r="F41" s="53"/>
      <c r="G41" s="18">
        <f t="shared" ref="G41" si="54">F41*B41</f>
        <v>0</v>
      </c>
      <c r="H41" s="17" t="str">
        <f t="shared" ref="H41" si="55">IF(G41&gt;0, 1000-G41,"")</f>
        <v/>
      </c>
      <c r="I41" s="35">
        <f t="shared" si="3"/>
        <v>0</v>
      </c>
      <c r="J41" s="44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43" t="str">
        <f t="shared" si="1"/>
        <v/>
      </c>
      <c r="E42" s="53"/>
      <c r="F42" s="53"/>
      <c r="G42" s="18">
        <f t="shared" si="10"/>
        <v>0</v>
      </c>
      <c r="H42" s="17" t="str">
        <f t="shared" si="2"/>
        <v/>
      </c>
      <c r="I42" s="35">
        <f t="shared" si="3"/>
        <v>0</v>
      </c>
      <c r="J42" s="44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6">IF(B43&gt;0, 1000-B43,"")</f>
        <v/>
      </c>
      <c r="D43" s="43" t="str">
        <f t="shared" ref="D43:D60" si="57">IF(B43&gt;0,_xlfn.RANK.AVG(C43,$C$5:$C$60,0),"")</f>
        <v/>
      </c>
      <c r="E43" s="53"/>
      <c r="F43" s="53"/>
      <c r="G43" s="18">
        <f t="shared" ref="G43" si="58">F43*B43</f>
        <v>0</v>
      </c>
      <c r="H43" s="17" t="str">
        <f t="shared" ref="H43" si="59">IF(G43&gt;0, 1000-G43,"")</f>
        <v/>
      </c>
      <c r="I43" s="35">
        <f t="shared" ref="I43:I60" si="60">IF(E43="AX99",50,IF(G43&gt;0,_xlfn.RANK.AVG(H43,$H$5:$H$60,0),0))</f>
        <v>0</v>
      </c>
      <c r="J43" s="44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43" t="str">
        <f t="shared" si="57"/>
        <v/>
      </c>
      <c r="E44" s="53"/>
      <c r="F44" s="53"/>
      <c r="G44" s="18">
        <f t="shared" si="10"/>
        <v>0</v>
      </c>
      <c r="H44" s="17" t="str">
        <f t="shared" si="2"/>
        <v/>
      </c>
      <c r="I44" s="35">
        <f t="shared" si="60"/>
        <v>0</v>
      </c>
      <c r="J44" s="44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43" t="str">
        <f t="shared" si="57"/>
        <v/>
      </c>
      <c r="E45" s="53"/>
      <c r="F45" s="53"/>
      <c r="G45" s="18">
        <f t="shared" si="10"/>
        <v>0</v>
      </c>
      <c r="H45" s="17" t="str">
        <f t="shared" si="2"/>
        <v/>
      </c>
      <c r="I45" s="35">
        <f t="shared" si="60"/>
        <v>0</v>
      </c>
      <c r="J45" s="44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61">IF(B46&gt;0, 1000-B46,"")</f>
        <v/>
      </c>
      <c r="D46" s="43" t="str">
        <f t="shared" si="57"/>
        <v/>
      </c>
      <c r="E46" s="53"/>
      <c r="F46" s="53"/>
      <c r="G46" s="18">
        <f t="shared" ref="G46" si="62">F46*B46</f>
        <v>0</v>
      </c>
      <c r="H46" s="17" t="str">
        <f t="shared" ref="H46" si="63">IF(G46&gt;0, 1000-G46,"")</f>
        <v/>
      </c>
      <c r="I46" s="35">
        <f t="shared" si="60"/>
        <v>0</v>
      </c>
      <c r="J46" s="44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4">IF(B47&gt;0, 1000-B47,"")</f>
        <v/>
      </c>
      <c r="D47" s="43" t="str">
        <f t="shared" si="57"/>
        <v/>
      </c>
      <c r="E47" s="53"/>
      <c r="F47" s="53"/>
      <c r="G47" s="18">
        <f t="shared" ref="G47:G48" si="65">F47*B47</f>
        <v>0</v>
      </c>
      <c r="H47" s="17" t="str">
        <f t="shared" ref="H47:H48" si="66">IF(G47&gt;0, 1000-G47,"")</f>
        <v/>
      </c>
      <c r="I47" s="35">
        <f t="shared" si="60"/>
        <v>0</v>
      </c>
      <c r="J47" s="44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4"/>
        <v/>
      </c>
      <c r="D48" s="43" t="str">
        <f t="shared" si="57"/>
        <v/>
      </c>
      <c r="E48" s="53"/>
      <c r="F48" s="53"/>
      <c r="G48" s="18">
        <f t="shared" si="65"/>
        <v>0</v>
      </c>
      <c r="H48" s="17" t="str">
        <f t="shared" si="66"/>
        <v/>
      </c>
      <c r="I48" s="35">
        <f t="shared" si="60"/>
        <v>0</v>
      </c>
      <c r="J48" s="44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43" t="str">
        <f t="shared" si="57"/>
        <v/>
      </c>
      <c r="E49" s="53"/>
      <c r="F49" s="53"/>
      <c r="G49" s="18">
        <f t="shared" si="10"/>
        <v>0</v>
      </c>
      <c r="H49" s="17" t="str">
        <f t="shared" si="2"/>
        <v/>
      </c>
      <c r="I49" s="35">
        <f t="shared" si="60"/>
        <v>0</v>
      </c>
      <c r="J49" s="44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7">IF(B50&gt;0, 1000-B50,"")</f>
        <v/>
      </c>
      <c r="D50" s="43" t="str">
        <f t="shared" si="57"/>
        <v/>
      </c>
      <c r="E50" s="53"/>
      <c r="F50" s="53"/>
      <c r="G50" s="18">
        <f t="shared" ref="G50" si="68">F50*B50</f>
        <v>0</v>
      </c>
      <c r="H50" s="17" t="str">
        <f t="shared" ref="H50" si="69">IF(G50&gt;0, 1000-G50,"")</f>
        <v/>
      </c>
      <c r="I50" s="35">
        <f t="shared" si="60"/>
        <v>0</v>
      </c>
      <c r="J50" s="44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43" t="str">
        <f t="shared" si="57"/>
        <v/>
      </c>
      <c r="E51" s="53"/>
      <c r="F51" s="53"/>
      <c r="G51" s="18">
        <f t="shared" si="10"/>
        <v>0</v>
      </c>
      <c r="H51" s="17" t="str">
        <f t="shared" si="2"/>
        <v/>
      </c>
      <c r="I51" s="35">
        <f t="shared" si="60"/>
        <v>0</v>
      </c>
      <c r="J51" s="44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43" t="str">
        <f t="shared" si="57"/>
        <v/>
      </c>
      <c r="E52" s="53"/>
      <c r="F52" s="53"/>
      <c r="G52" s="18">
        <f t="shared" si="10"/>
        <v>0</v>
      </c>
      <c r="H52" s="17" t="str">
        <f t="shared" si="2"/>
        <v/>
      </c>
      <c r="I52" s="35">
        <f t="shared" si="60"/>
        <v>0</v>
      </c>
      <c r="J52" s="44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43" t="str">
        <f t="shared" si="57"/>
        <v/>
      </c>
      <c r="E53" s="53"/>
      <c r="F53" s="53"/>
      <c r="G53" s="18">
        <f t="shared" si="10"/>
        <v>0</v>
      </c>
      <c r="H53" s="17" t="str">
        <f t="shared" si="2"/>
        <v/>
      </c>
      <c r="I53" s="35">
        <f t="shared" si="60"/>
        <v>0</v>
      </c>
      <c r="J53" s="44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43" t="str">
        <f t="shared" si="57"/>
        <v/>
      </c>
      <c r="E54" s="53"/>
      <c r="F54" s="53"/>
      <c r="G54" s="18">
        <f t="shared" si="10"/>
        <v>0</v>
      </c>
      <c r="H54" s="17" t="str">
        <f t="shared" si="2"/>
        <v/>
      </c>
      <c r="I54" s="35">
        <f t="shared" si="60"/>
        <v>0</v>
      </c>
      <c r="J54" s="44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/>
      <c r="C55" s="17" t="str">
        <f t="shared" si="0"/>
        <v/>
      </c>
      <c r="D55" s="43" t="str">
        <f t="shared" si="57"/>
        <v/>
      </c>
      <c r="E55" s="53"/>
      <c r="F55" s="53"/>
      <c r="G55" s="18">
        <f t="shared" si="10"/>
        <v>0</v>
      </c>
      <c r="H55" s="17" t="str">
        <f t="shared" si="2"/>
        <v/>
      </c>
      <c r="I55" s="35">
        <f t="shared" si="60"/>
        <v>0</v>
      </c>
      <c r="J55" s="44" t="str">
        <f>VLOOKUP(I55,Points!$A$2:$B$52,2,FALSE)</f>
        <v xml:space="preserve"> 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43" t="str">
        <f t="shared" si="57"/>
        <v/>
      </c>
      <c r="E56" s="53"/>
      <c r="F56" s="53"/>
      <c r="G56" s="18">
        <f t="shared" si="10"/>
        <v>0</v>
      </c>
      <c r="H56" s="17" t="str">
        <f t="shared" si="2"/>
        <v/>
      </c>
      <c r="I56" s="35">
        <f t="shared" si="60"/>
        <v>0</v>
      </c>
      <c r="J56" s="44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70">IF(B57&gt;0, 1000-B57,"")</f>
        <v/>
      </c>
      <c r="D57" s="43" t="str">
        <f t="shared" si="57"/>
        <v/>
      </c>
      <c r="E57" s="53"/>
      <c r="F57" s="53"/>
      <c r="G57" s="18">
        <f t="shared" ref="G57" si="71">F57*B57</f>
        <v>0</v>
      </c>
      <c r="H57" s="17" t="str">
        <f t="shared" ref="H57" si="72">IF(G57&gt;0, 1000-G57,"")</f>
        <v/>
      </c>
      <c r="I57" s="35">
        <f t="shared" si="60"/>
        <v>0</v>
      </c>
      <c r="J57" s="44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43" t="str">
        <f t="shared" si="57"/>
        <v/>
      </c>
      <c r="E58" s="53"/>
      <c r="F58" s="53"/>
      <c r="G58" s="18">
        <f t="shared" si="10"/>
        <v>0</v>
      </c>
      <c r="H58" s="17" t="str">
        <f t="shared" si="2"/>
        <v/>
      </c>
      <c r="I58" s="35">
        <f t="shared" si="60"/>
        <v>0</v>
      </c>
      <c r="J58" s="44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si="0"/>
        <v/>
      </c>
      <c r="D59" s="43" t="str">
        <f t="shared" si="57"/>
        <v/>
      </c>
      <c r="E59" s="53"/>
      <c r="F59" s="53"/>
      <c r="G59" s="18">
        <f t="shared" si="10"/>
        <v>0</v>
      </c>
      <c r="H59" s="17" t="str">
        <f t="shared" si="2"/>
        <v/>
      </c>
      <c r="I59" s="35">
        <f t="shared" si="60"/>
        <v>0</v>
      </c>
      <c r="J59" s="44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45" t="str">
        <f t="shared" si="57"/>
        <v/>
      </c>
      <c r="E60" s="54"/>
      <c r="F60" s="54"/>
      <c r="G60" s="25">
        <f t="shared" si="10"/>
        <v>0</v>
      </c>
      <c r="H60" s="25" t="str">
        <f t="shared" si="2"/>
        <v/>
      </c>
      <c r="I60" s="37">
        <f t="shared" si="60"/>
        <v>0</v>
      </c>
      <c r="J60" s="46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47"/>
      <c r="E61" s="55"/>
      <c r="F61" s="55"/>
      <c r="G61" s="27"/>
      <c r="H61" s="27"/>
      <c r="I61" s="47"/>
      <c r="J61" s="48"/>
    </row>
    <row r="62" spans="1:10" ht="14.5" thickTop="1" x14ac:dyDescent="0.35"/>
  </sheetData>
  <mergeCells count="3">
    <mergeCell ref="A1:J2"/>
    <mergeCell ref="D3:F3"/>
    <mergeCell ref="I3:J3"/>
  </mergeCells>
  <printOptions horizontalCentered="1" verticalCentered="1"/>
  <pageMargins left="0.7" right="0.7" top="0.75" bottom="0.75" header="0.3" footer="0.3"/>
  <pageSetup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zoomScale="80" zoomScaleNormal="80" workbookViewId="0">
      <pane xSplit="1" ySplit="4" topLeftCell="B5" activePane="bottomRight" state="frozen"/>
      <selection sqref="A1:V1"/>
      <selection pane="topRight" sqref="A1:V1"/>
      <selection pane="bottomLeft" sqref="A1:V1"/>
      <selection pane="bottomRight" sqref="A1:V1"/>
    </sheetView>
  </sheetViews>
  <sheetFormatPr defaultColWidth="9.1796875" defaultRowHeight="14" x14ac:dyDescent="0.35"/>
  <cols>
    <col min="1" max="1" width="25.7265625" style="4" customWidth="1"/>
    <col min="2" max="2" width="11.54296875" style="15" customWidth="1"/>
    <col min="3" max="3" width="10.26953125" style="15" hidden="1" customWidth="1"/>
    <col min="4" max="5" width="8.54296875" style="5" customWidth="1"/>
    <col min="6" max="6" width="10.54296875" style="5" customWidth="1"/>
    <col min="7" max="7" width="11.54296875" style="5" customWidth="1"/>
    <col min="8" max="8" width="10.54296875" style="5" hidden="1" customWidth="1"/>
    <col min="9" max="10" width="8.54296875" style="5" customWidth="1"/>
    <col min="11" max="11" width="1.54296875" style="4" customWidth="1"/>
    <col min="12" max="16384" width="9.1796875" style="4"/>
  </cols>
  <sheetData>
    <row r="1" spans="1:10" ht="14.5" thickTop="1" x14ac:dyDescent="0.35">
      <c r="A1" s="107" t="str">
        <f>'1'!A1:J2</f>
        <v>Riesentöter Autocross  --  2022 Club Championship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25.5" customHeight="1" thickBot="1" x14ac:dyDescent="0.4">
      <c r="A2" s="110"/>
      <c r="B2" s="111"/>
      <c r="C2" s="111"/>
      <c r="D2" s="111"/>
      <c r="E2" s="111"/>
      <c r="F2" s="111"/>
      <c r="G2" s="111"/>
      <c r="H2" s="111"/>
      <c r="I2" s="111"/>
      <c r="J2" s="112"/>
    </row>
    <row r="3" spans="1:10" s="74" customFormat="1" ht="20.25" customHeight="1" thickTop="1" thickBot="1" x14ac:dyDescent="0.4">
      <c r="A3" s="69" t="s">
        <v>78</v>
      </c>
      <c r="B3" s="70" t="s">
        <v>15</v>
      </c>
      <c r="C3" s="71"/>
      <c r="D3" s="105"/>
      <c r="E3" s="105"/>
      <c r="F3" s="106"/>
      <c r="G3" s="72" t="s">
        <v>16</v>
      </c>
      <c r="H3" s="73"/>
      <c r="I3" s="103"/>
      <c r="J3" s="104"/>
    </row>
    <row r="4" spans="1:10" s="16" customFormat="1" ht="35.25" customHeight="1" thickTop="1" thickBot="1" x14ac:dyDescent="0.4">
      <c r="A4" s="75" t="s">
        <v>0</v>
      </c>
      <c r="B4" s="76" t="s">
        <v>9</v>
      </c>
      <c r="C4" s="76" t="s">
        <v>10</v>
      </c>
      <c r="D4" s="67" t="s">
        <v>21</v>
      </c>
      <c r="E4" s="65" t="s">
        <v>38</v>
      </c>
      <c r="F4" s="65" t="s">
        <v>39</v>
      </c>
      <c r="G4" s="65" t="s">
        <v>11</v>
      </c>
      <c r="H4" s="65" t="s">
        <v>12</v>
      </c>
      <c r="I4" s="67" t="s">
        <v>5</v>
      </c>
      <c r="J4" s="68" t="s">
        <v>6</v>
      </c>
    </row>
    <row r="5" spans="1:10" ht="17.649999999999999" customHeight="1" x14ac:dyDescent="0.35">
      <c r="A5" s="77" t="str">
        <f>IF(ISBLANK('2022 Raw Worksheet'!A5)=TRUE,"",'2022 Raw Worksheet'!A5)</f>
        <v>Al Kirby</v>
      </c>
      <c r="B5" s="52"/>
      <c r="C5" s="18" t="str">
        <f t="shared" ref="C5:C60" si="0">IF(B5&gt;0, 1000-B5,"")</f>
        <v/>
      </c>
      <c r="D5" s="41" t="str">
        <f t="shared" ref="D5:D42" si="1">IF(B5&gt;0,_xlfn.RANK.AVG(C5,$C$5:$C$60,0),"")</f>
        <v/>
      </c>
      <c r="E5" s="52"/>
      <c r="F5" s="52"/>
      <c r="G5" s="18">
        <f>F5*B5</f>
        <v>0</v>
      </c>
      <c r="H5" s="18" t="str">
        <f t="shared" ref="H5:H60" si="2">IF(G5&gt;0, 1000-G5,"")</f>
        <v/>
      </c>
      <c r="I5" s="35">
        <f t="shared" ref="I5:I42" si="3">IF(E5="AX99",50,IF(G5&gt;0,_xlfn.RANK.AVG(H5,$H$5:$H$60,0),0))</f>
        <v>0</v>
      </c>
      <c r="J5" s="42" t="str">
        <f>VLOOKUP(I5,Points!$A$2:$B$52,2,FALSE)</f>
        <v xml:space="preserve"> </v>
      </c>
    </row>
    <row r="6" spans="1:10" ht="17.649999999999999" customHeight="1" x14ac:dyDescent="0.35">
      <c r="A6" s="77" t="str">
        <f>IF(ISBLANK('2022 Raw Worksheet'!A6)=TRUE,"",'2022 Raw Worksheet'!A6)</f>
        <v>Andrzej Wojcieszynski</v>
      </c>
      <c r="B6" s="53"/>
      <c r="C6" s="17" t="str">
        <f t="shared" ref="C6" si="4">IF(B6&gt;0, 1000-B6,"")</f>
        <v/>
      </c>
      <c r="D6" s="43" t="str">
        <f t="shared" si="1"/>
        <v/>
      </c>
      <c r="E6" s="53"/>
      <c r="F6" s="53"/>
      <c r="G6" s="18">
        <f t="shared" ref="G6" si="5">F6*B6</f>
        <v>0</v>
      </c>
      <c r="H6" s="17" t="str">
        <f t="shared" ref="H6" si="6">IF(G6&gt;0, 1000-G6,"")</f>
        <v/>
      </c>
      <c r="I6" s="35">
        <f t="shared" si="3"/>
        <v>0</v>
      </c>
      <c r="J6" s="44" t="str">
        <f>VLOOKUP(I6,Points!$A$2:$B$52,2,FALSE)</f>
        <v xml:space="preserve"> </v>
      </c>
    </row>
    <row r="7" spans="1:10" ht="17.649999999999999" customHeight="1" x14ac:dyDescent="0.35">
      <c r="A7" s="77" t="str">
        <f>IF(ISBLANK('2022 Raw Worksheet'!A7)=TRUE,"",'2022 Raw Worksheet'!A7)</f>
        <v>Alexander Takacs III</v>
      </c>
      <c r="B7" s="53"/>
      <c r="C7" s="17" t="str">
        <f t="shared" ref="C7" si="7">IF(B7&gt;0, 1000-B7,"")</f>
        <v/>
      </c>
      <c r="D7" s="43" t="str">
        <f t="shared" si="1"/>
        <v/>
      </c>
      <c r="E7" s="53"/>
      <c r="F7" s="53"/>
      <c r="G7" s="18">
        <f t="shared" ref="G7" si="8">F7*B7</f>
        <v>0</v>
      </c>
      <c r="H7" s="17" t="str">
        <f t="shared" ref="H7" si="9">IF(G7&gt;0, 1000-G7,"")</f>
        <v/>
      </c>
      <c r="I7" s="35">
        <f t="shared" si="3"/>
        <v>0</v>
      </c>
      <c r="J7" s="44" t="str">
        <f>VLOOKUP(I7,Points!$A$2:$B$52,2,FALSE)</f>
        <v xml:space="preserve"> </v>
      </c>
    </row>
    <row r="8" spans="1:10" ht="17.649999999999999" customHeight="1" x14ac:dyDescent="0.35">
      <c r="A8" s="77" t="str">
        <f>IF(ISBLANK('2022 Raw Worksheet'!A8)=TRUE,"",'2022 Raw Worksheet'!A8)</f>
        <v>Anthony Verratti</v>
      </c>
      <c r="B8" s="53"/>
      <c r="C8" s="17" t="str">
        <f t="shared" si="0"/>
        <v/>
      </c>
      <c r="D8" s="43" t="str">
        <f t="shared" si="1"/>
        <v/>
      </c>
      <c r="E8" s="53"/>
      <c r="F8" s="53"/>
      <c r="G8" s="18">
        <f t="shared" ref="G8:G60" si="10">F8*B8</f>
        <v>0</v>
      </c>
      <c r="H8" s="17" t="str">
        <f t="shared" si="2"/>
        <v/>
      </c>
      <c r="I8" s="35">
        <f t="shared" si="3"/>
        <v>0</v>
      </c>
      <c r="J8" s="44" t="str">
        <f>VLOOKUP(I8,Points!$A$2:$B$52,2,FALSE)</f>
        <v xml:space="preserve"> </v>
      </c>
    </row>
    <row r="9" spans="1:10" ht="17.649999999999999" customHeight="1" x14ac:dyDescent="0.35">
      <c r="A9" s="77" t="str">
        <f>IF(ISBLANK('2022 Raw Worksheet'!A9)=TRUE,"",'2022 Raw Worksheet'!A9)</f>
        <v>Bernard Hamilton</v>
      </c>
      <c r="B9" s="53"/>
      <c r="C9" s="17" t="str">
        <f t="shared" si="0"/>
        <v/>
      </c>
      <c r="D9" s="43" t="str">
        <f t="shared" si="1"/>
        <v/>
      </c>
      <c r="E9" s="53"/>
      <c r="F9" s="53"/>
      <c r="G9" s="18">
        <f t="shared" si="10"/>
        <v>0</v>
      </c>
      <c r="H9" s="17" t="str">
        <f t="shared" si="2"/>
        <v/>
      </c>
      <c r="I9" s="35">
        <f t="shared" si="3"/>
        <v>0</v>
      </c>
      <c r="J9" s="44" t="str">
        <f>VLOOKUP(I9,Points!$A$2:$B$52,2,FALSE)</f>
        <v xml:space="preserve"> </v>
      </c>
    </row>
    <row r="10" spans="1:10" ht="17.649999999999999" customHeight="1" x14ac:dyDescent="0.35">
      <c r="A10" s="77" t="str">
        <f>IF(ISBLANK('2022 Raw Worksheet'!A10)=TRUE,"",'2022 Raw Worksheet'!A10)</f>
        <v>Carlo D'Santus</v>
      </c>
      <c r="B10" s="53"/>
      <c r="C10" s="17" t="str">
        <f t="shared" si="0"/>
        <v/>
      </c>
      <c r="D10" s="43" t="str">
        <f t="shared" si="1"/>
        <v/>
      </c>
      <c r="E10" s="53"/>
      <c r="F10" s="53"/>
      <c r="G10" s="18">
        <f t="shared" si="10"/>
        <v>0</v>
      </c>
      <c r="H10" s="17" t="str">
        <f t="shared" si="2"/>
        <v/>
      </c>
      <c r="I10" s="35">
        <f t="shared" si="3"/>
        <v>0</v>
      </c>
      <c r="J10" s="44" t="str">
        <f>VLOOKUP(I10,Points!$A$2:$B$52,2,FALSE)</f>
        <v xml:space="preserve"> </v>
      </c>
    </row>
    <row r="11" spans="1:10" ht="17.649999999999999" customHeight="1" x14ac:dyDescent="0.35">
      <c r="A11" s="77" t="str">
        <f>IF(ISBLANK('2022 Raw Worksheet'!A11)=TRUE,"",'2022 Raw Worksheet'!A11)</f>
        <v>Carolyn Spivak</v>
      </c>
      <c r="B11" s="53"/>
      <c r="C11" s="17" t="str">
        <f t="shared" ref="C11" si="11">IF(B11&gt;0, 1000-B11,"")</f>
        <v/>
      </c>
      <c r="D11" s="43" t="str">
        <f t="shared" si="1"/>
        <v/>
      </c>
      <c r="E11" s="53"/>
      <c r="F11" s="53"/>
      <c r="G11" s="18">
        <f t="shared" ref="G11" si="12">F11*B11</f>
        <v>0</v>
      </c>
      <c r="H11" s="17" t="str">
        <f t="shared" ref="H11" si="13">IF(G11&gt;0, 1000-G11,"")</f>
        <v/>
      </c>
      <c r="I11" s="35">
        <f t="shared" si="3"/>
        <v>0</v>
      </c>
      <c r="J11" s="44" t="str">
        <f>VLOOKUP(I11,Points!$A$2:$B$52,2,FALSE)</f>
        <v xml:space="preserve"> </v>
      </c>
    </row>
    <row r="12" spans="1:10" ht="17.649999999999999" customHeight="1" x14ac:dyDescent="0.35">
      <c r="A12" s="77" t="str">
        <f>IF(ISBLANK('2022 Raw Worksheet'!A12)=TRUE,"",'2022 Raw Worksheet'!A12)</f>
        <v>Chris Askin</v>
      </c>
      <c r="B12" s="53"/>
      <c r="C12" s="17" t="str">
        <f t="shared" ref="C12:C13" si="14">IF(B12&gt;0, 1000-B12,"")</f>
        <v/>
      </c>
      <c r="D12" s="43" t="str">
        <f t="shared" si="1"/>
        <v/>
      </c>
      <c r="E12" s="53"/>
      <c r="F12" s="53"/>
      <c r="G12" s="18">
        <f t="shared" ref="G12" si="15">F12*B12</f>
        <v>0</v>
      </c>
      <c r="H12" s="17" t="str">
        <f t="shared" ref="H12" si="16">IF(G12&gt;0, 1000-G12,"")</f>
        <v/>
      </c>
      <c r="I12" s="35">
        <f t="shared" si="3"/>
        <v>0</v>
      </c>
      <c r="J12" s="44" t="str">
        <f>VLOOKUP(I12,Points!$A$2:$B$52,2,FALSE)</f>
        <v xml:space="preserve"> </v>
      </c>
    </row>
    <row r="13" spans="1:10" ht="17.649999999999999" customHeight="1" x14ac:dyDescent="0.35">
      <c r="A13" s="77" t="s">
        <v>126</v>
      </c>
      <c r="B13" s="53"/>
      <c r="C13" s="17" t="str">
        <f t="shared" si="14"/>
        <v/>
      </c>
      <c r="D13" s="43" t="str">
        <f t="shared" si="1"/>
        <v/>
      </c>
      <c r="E13" s="53"/>
      <c r="F13" s="53"/>
      <c r="G13" s="18">
        <f t="shared" ref="G13" si="17">F13*B13</f>
        <v>0</v>
      </c>
      <c r="H13" s="17" t="str">
        <f t="shared" ref="H13" si="18">IF(G13&gt;0, 1000-G13,"")</f>
        <v/>
      </c>
      <c r="I13" s="35">
        <f t="shared" ref="I13" si="19">IF(E13="AX99",50,IF(G13&gt;0,_xlfn.RANK.AVG(H13,$H$5:$H$60,0),0))</f>
        <v>0</v>
      </c>
      <c r="J13" s="44" t="str">
        <f>VLOOKUP(I13,Points!$A$2:$B$52,2,FALSE)</f>
        <v xml:space="preserve"> </v>
      </c>
    </row>
    <row r="14" spans="1:10" ht="17.649999999999999" customHeight="1" x14ac:dyDescent="0.35">
      <c r="A14" s="77" t="str">
        <f>IF(ISBLANK('2022 Raw Worksheet'!A14)=TRUE,"",'2022 Raw Worksheet'!A14)</f>
        <v>Corey McFadden</v>
      </c>
      <c r="B14" s="53"/>
      <c r="C14" s="17" t="str">
        <f t="shared" ref="C14" si="20">IF(B14&gt;0, 1000-B14,"")</f>
        <v/>
      </c>
      <c r="D14" s="43" t="str">
        <f t="shared" si="1"/>
        <v/>
      </c>
      <c r="E14" s="53"/>
      <c r="F14" s="53"/>
      <c r="G14" s="18">
        <f t="shared" ref="G14" si="21">F14*B14</f>
        <v>0</v>
      </c>
      <c r="H14" s="17" t="str">
        <f t="shared" ref="H14" si="22">IF(G14&gt;0, 1000-G14,"")</f>
        <v/>
      </c>
      <c r="I14" s="35">
        <f t="shared" si="3"/>
        <v>0</v>
      </c>
      <c r="J14" s="44" t="str">
        <f>VLOOKUP(I14,Points!$A$2:$B$52,2,FALSE)</f>
        <v xml:space="preserve"> </v>
      </c>
    </row>
    <row r="15" spans="1:10" ht="17.649999999999999" customHeight="1" x14ac:dyDescent="0.35">
      <c r="A15" s="77" t="str">
        <f>IF(ISBLANK('2022 Raw Worksheet'!A15)=TRUE,"",'2022 Raw Worksheet'!A15)</f>
        <v>Daniel Hillman</v>
      </c>
      <c r="B15" s="53"/>
      <c r="C15" s="17" t="str">
        <f t="shared" si="0"/>
        <v/>
      </c>
      <c r="D15" s="43" t="str">
        <f t="shared" si="1"/>
        <v/>
      </c>
      <c r="E15" s="53"/>
      <c r="F15" s="53"/>
      <c r="G15" s="18">
        <f t="shared" si="10"/>
        <v>0</v>
      </c>
      <c r="H15" s="17" t="str">
        <f t="shared" si="2"/>
        <v/>
      </c>
      <c r="I15" s="35">
        <f t="shared" si="3"/>
        <v>0</v>
      </c>
      <c r="J15" s="44" t="str">
        <f>VLOOKUP(I15,Points!$A$2:$B$52,2,FALSE)</f>
        <v xml:space="preserve"> </v>
      </c>
    </row>
    <row r="16" spans="1:10" ht="17.649999999999999" customHeight="1" x14ac:dyDescent="0.35">
      <c r="A16" s="77" t="str">
        <f>IF(ISBLANK('2022 Raw Worksheet'!A16)=TRUE,"",'2022 Raw Worksheet'!A16)</f>
        <v>Daniel Ruble</v>
      </c>
      <c r="B16" s="53"/>
      <c r="C16" s="17" t="str">
        <f t="shared" si="0"/>
        <v/>
      </c>
      <c r="D16" s="43" t="str">
        <f t="shared" si="1"/>
        <v/>
      </c>
      <c r="E16" s="53"/>
      <c r="F16" s="53"/>
      <c r="G16" s="18">
        <f t="shared" si="10"/>
        <v>0</v>
      </c>
      <c r="H16" s="17" t="str">
        <f t="shared" si="2"/>
        <v/>
      </c>
      <c r="I16" s="35">
        <f t="shared" si="3"/>
        <v>0</v>
      </c>
      <c r="J16" s="44" t="str">
        <f>VLOOKUP(I16,Points!$A$2:$B$52,2,FALSE)</f>
        <v xml:space="preserve"> </v>
      </c>
    </row>
    <row r="17" spans="1:10" ht="17.649999999999999" customHeight="1" x14ac:dyDescent="0.35">
      <c r="A17" s="77" t="str">
        <f>IF(ISBLANK('2022 Raw Worksheet'!A17)=TRUE,"",'2022 Raw Worksheet'!A17)</f>
        <v>Dave Yocom</v>
      </c>
      <c r="B17" s="53"/>
      <c r="C17" s="17" t="str">
        <f t="shared" si="0"/>
        <v/>
      </c>
      <c r="D17" s="43" t="str">
        <f t="shared" si="1"/>
        <v/>
      </c>
      <c r="E17" s="53"/>
      <c r="F17" s="52"/>
      <c r="G17" s="18">
        <f t="shared" si="10"/>
        <v>0</v>
      </c>
      <c r="H17" s="17" t="str">
        <f t="shared" si="2"/>
        <v/>
      </c>
      <c r="I17" s="35">
        <f t="shared" si="3"/>
        <v>0</v>
      </c>
      <c r="J17" s="44" t="str">
        <f>VLOOKUP(I17,Points!$A$2:$B$52,2,FALSE)</f>
        <v xml:space="preserve"> </v>
      </c>
    </row>
    <row r="18" spans="1:10" ht="17.649999999999999" customHeight="1" x14ac:dyDescent="0.35">
      <c r="A18" s="77" t="str">
        <f>IF(ISBLANK('2022 Raw Worksheet'!A18)=TRUE,"",'2022 Raw Worksheet'!A18)</f>
        <v>Dave Nettleton</v>
      </c>
      <c r="B18" s="53"/>
      <c r="C18" s="17" t="str">
        <f t="shared" ref="C18:C19" si="23">IF(B18&gt;0, 1000-B18,"")</f>
        <v/>
      </c>
      <c r="D18" s="43" t="str">
        <f t="shared" si="1"/>
        <v/>
      </c>
      <c r="E18" s="53"/>
      <c r="F18" s="53"/>
      <c r="G18" s="18">
        <f t="shared" ref="G18:G19" si="24">F18*B18</f>
        <v>0</v>
      </c>
      <c r="H18" s="17" t="str">
        <f t="shared" ref="H18:H19" si="25">IF(G18&gt;0, 1000-G18,"")</f>
        <v/>
      </c>
      <c r="I18" s="35">
        <f t="shared" si="3"/>
        <v>0</v>
      </c>
      <c r="J18" s="44" t="str">
        <f>VLOOKUP(I18,Points!$A$2:$B$52,2,FALSE)</f>
        <v xml:space="preserve"> </v>
      </c>
    </row>
    <row r="19" spans="1:10" ht="17.649999999999999" customHeight="1" x14ac:dyDescent="0.35">
      <c r="A19" s="77" t="str">
        <f>IF(ISBLANK('2022 Raw Worksheet'!A19)=TRUE,"",'2022 Raw Worksheet'!A19)</f>
        <v>David Cincera</v>
      </c>
      <c r="B19" s="53"/>
      <c r="C19" s="17" t="str">
        <f t="shared" si="23"/>
        <v/>
      </c>
      <c r="D19" s="43" t="str">
        <f t="shared" si="1"/>
        <v/>
      </c>
      <c r="E19" s="53"/>
      <c r="F19" s="53"/>
      <c r="G19" s="18">
        <f t="shared" si="24"/>
        <v>0</v>
      </c>
      <c r="H19" s="17" t="str">
        <f t="shared" si="25"/>
        <v/>
      </c>
      <c r="I19" s="35">
        <f t="shared" si="3"/>
        <v>0</v>
      </c>
      <c r="J19" s="44" t="str">
        <f>VLOOKUP(I19,Points!$A$2:$B$52,2,FALSE)</f>
        <v xml:space="preserve"> </v>
      </c>
    </row>
    <row r="20" spans="1:10" ht="17.649999999999999" customHeight="1" x14ac:dyDescent="0.35">
      <c r="A20" s="77" t="str">
        <f>IF(ISBLANK('2022 Raw Worksheet'!A20)=TRUE,"",'2022 Raw Worksheet'!A20)</f>
        <v>Dennis Murphy</v>
      </c>
      <c r="B20" s="53"/>
      <c r="C20" s="17" t="str">
        <f t="shared" si="0"/>
        <v/>
      </c>
      <c r="D20" s="43" t="str">
        <f t="shared" si="1"/>
        <v/>
      </c>
      <c r="E20" s="53"/>
      <c r="F20" s="53"/>
      <c r="G20" s="18">
        <f t="shared" si="10"/>
        <v>0</v>
      </c>
      <c r="H20" s="17" t="str">
        <f t="shared" si="2"/>
        <v/>
      </c>
      <c r="I20" s="35">
        <f t="shared" si="3"/>
        <v>0</v>
      </c>
      <c r="J20" s="44" t="str">
        <f>VLOOKUP(I20,Points!$A$2:$B$52,2,FALSE)</f>
        <v xml:space="preserve"> </v>
      </c>
    </row>
    <row r="21" spans="1:10" ht="17.649999999999999" customHeight="1" x14ac:dyDescent="0.35">
      <c r="A21" s="77" t="str">
        <f>IF(ISBLANK('2022 Raw Worksheet'!A21)=TRUE,"",'2022 Raw Worksheet'!A21)</f>
        <v>Don Eichelberger</v>
      </c>
      <c r="B21" s="53"/>
      <c r="C21" s="17" t="str">
        <f t="shared" ref="C21:C22" si="26">IF(B21&gt;0, 1000-B21,"")</f>
        <v/>
      </c>
      <c r="D21" s="43" t="str">
        <f t="shared" si="1"/>
        <v/>
      </c>
      <c r="E21" s="53"/>
      <c r="F21" s="53"/>
      <c r="G21" s="18">
        <f t="shared" ref="G21:G22" si="27">F21*B21</f>
        <v>0</v>
      </c>
      <c r="H21" s="17" t="str">
        <f t="shared" ref="H21:H22" si="28">IF(G21&gt;0, 1000-G21,"")</f>
        <v/>
      </c>
      <c r="I21" s="35">
        <f t="shared" si="3"/>
        <v>0</v>
      </c>
      <c r="J21" s="44" t="str">
        <f>VLOOKUP(I21,Points!$A$2:$B$52,2,FALSE)</f>
        <v xml:space="preserve"> </v>
      </c>
    </row>
    <row r="22" spans="1:10" ht="17.649999999999999" customHeight="1" x14ac:dyDescent="0.35">
      <c r="A22" s="77" t="str">
        <f>IF(ISBLANK('2022 Raw Worksheet'!A22)=TRUE,"",'2022 Raw Worksheet'!A22)</f>
        <v>Eric Kaufmann</v>
      </c>
      <c r="B22" s="53"/>
      <c r="C22" s="17" t="str">
        <f t="shared" si="26"/>
        <v/>
      </c>
      <c r="D22" s="43" t="str">
        <f t="shared" si="1"/>
        <v/>
      </c>
      <c r="E22" s="53"/>
      <c r="F22" s="53"/>
      <c r="G22" s="18">
        <f t="shared" si="27"/>
        <v>0</v>
      </c>
      <c r="H22" s="17" t="str">
        <f t="shared" si="28"/>
        <v/>
      </c>
      <c r="I22" s="35">
        <f t="shared" si="3"/>
        <v>0</v>
      </c>
      <c r="J22" s="44" t="str">
        <f>VLOOKUP(I22,Points!$A$2:$B$52,2,FALSE)</f>
        <v xml:space="preserve"> </v>
      </c>
    </row>
    <row r="23" spans="1:10" ht="17.649999999999999" customHeight="1" x14ac:dyDescent="0.35">
      <c r="A23" s="77" t="str">
        <f>IF(ISBLANK('2022 Raw Worksheet'!A23)=TRUE,"",'2022 Raw Worksheet'!A23)</f>
        <v>Eric Valencia</v>
      </c>
      <c r="B23" s="53"/>
      <c r="C23" s="17" t="str">
        <f t="shared" ref="C23" si="29">IF(B23&gt;0, 1000-B23,"")</f>
        <v/>
      </c>
      <c r="D23" s="43" t="str">
        <f t="shared" si="1"/>
        <v/>
      </c>
      <c r="E23" s="53"/>
      <c r="F23" s="53"/>
      <c r="G23" s="18">
        <f t="shared" ref="G23" si="30">F23*B23</f>
        <v>0</v>
      </c>
      <c r="H23" s="17" t="str">
        <f t="shared" ref="H23" si="31">IF(G23&gt;0, 1000-G23,"")</f>
        <v/>
      </c>
      <c r="I23" s="35">
        <f t="shared" si="3"/>
        <v>0</v>
      </c>
      <c r="J23" s="44" t="str">
        <f>VLOOKUP(I23,Points!$A$2:$B$52,2,FALSE)</f>
        <v xml:space="preserve"> </v>
      </c>
    </row>
    <row r="24" spans="1:10" ht="17.649999999999999" customHeight="1" x14ac:dyDescent="0.35">
      <c r="A24" s="77" t="str">
        <f>IF(ISBLANK('2022 Raw Worksheet'!A24)=TRUE,"",'2022 Raw Worksheet'!A24)</f>
        <v>Erica Burkit</v>
      </c>
      <c r="B24" s="53"/>
      <c r="C24" s="17" t="str">
        <f t="shared" si="0"/>
        <v/>
      </c>
      <c r="D24" s="43" t="str">
        <f t="shared" si="1"/>
        <v/>
      </c>
      <c r="E24" s="53"/>
      <c r="F24" s="53"/>
      <c r="G24" s="18">
        <f t="shared" si="10"/>
        <v>0</v>
      </c>
      <c r="H24" s="17" t="str">
        <f t="shared" si="2"/>
        <v/>
      </c>
      <c r="I24" s="35">
        <f t="shared" si="3"/>
        <v>0</v>
      </c>
      <c r="J24" s="44" t="str">
        <f>VLOOKUP(I24,Points!$A$2:$B$52,2,FALSE)</f>
        <v xml:space="preserve"> </v>
      </c>
    </row>
    <row r="25" spans="1:10" ht="17.649999999999999" customHeight="1" x14ac:dyDescent="0.35">
      <c r="A25" s="77" t="str">
        <f>IF(ISBLANK('2022 Raw Worksheet'!A25)=TRUE,"",'2022 Raw Worksheet'!A25)</f>
        <v>Geza Korchmaros</v>
      </c>
      <c r="B25" s="53"/>
      <c r="C25" s="17" t="str">
        <f t="shared" si="0"/>
        <v/>
      </c>
      <c r="D25" s="43" t="str">
        <f t="shared" si="1"/>
        <v/>
      </c>
      <c r="E25" s="53"/>
      <c r="F25" s="53"/>
      <c r="G25" s="18">
        <f t="shared" si="10"/>
        <v>0</v>
      </c>
      <c r="H25" s="17" t="str">
        <f t="shared" si="2"/>
        <v/>
      </c>
      <c r="I25" s="35">
        <f t="shared" si="3"/>
        <v>0</v>
      </c>
      <c r="J25" s="44" t="str">
        <f>VLOOKUP(I25,Points!$A$2:$B$52,2,FALSE)</f>
        <v xml:space="preserve"> </v>
      </c>
    </row>
    <row r="26" spans="1:10" ht="17.649999999999999" customHeight="1" x14ac:dyDescent="0.35">
      <c r="A26" s="77" t="str">
        <f>IF(ISBLANK('2022 Raw Worksheet'!A26)=TRUE,"",'2022 Raw Worksheet'!A26)</f>
        <v>Jane Finlay</v>
      </c>
      <c r="B26" s="53"/>
      <c r="C26" s="17" t="str">
        <f t="shared" ref="C26" si="32">IF(B26&gt;0, 1000-B26,"")</f>
        <v/>
      </c>
      <c r="D26" s="43" t="str">
        <f t="shared" si="1"/>
        <v/>
      </c>
      <c r="E26" s="53"/>
      <c r="F26" s="53"/>
      <c r="G26" s="18">
        <f t="shared" ref="G26" si="33">F26*B26</f>
        <v>0</v>
      </c>
      <c r="H26" s="17" t="str">
        <f t="shared" ref="H26" si="34">IF(G26&gt;0, 1000-G26,"")</f>
        <v/>
      </c>
      <c r="I26" s="35">
        <f t="shared" si="3"/>
        <v>0</v>
      </c>
      <c r="J26" s="44" t="str">
        <f>VLOOKUP(I26,Points!$A$2:$B$52,2,FALSE)</f>
        <v xml:space="preserve"> </v>
      </c>
    </row>
    <row r="27" spans="1:10" ht="17.649999999999999" customHeight="1" x14ac:dyDescent="0.35">
      <c r="A27" s="77" t="s">
        <v>108</v>
      </c>
      <c r="B27" s="53"/>
      <c r="C27" s="17" t="str">
        <f t="shared" ref="C27" si="35">IF(B27&gt;0, 1000-B27,"")</f>
        <v/>
      </c>
      <c r="D27" s="43" t="str">
        <f t="shared" ref="D27" si="36">IF(B27&gt;0,_xlfn.RANK.AVG(C27,$C$5:$C$60,0),"")</f>
        <v/>
      </c>
      <c r="E27" s="53"/>
      <c r="F27" s="53"/>
      <c r="G27" s="18">
        <f t="shared" ref="G27" si="37">F27*B27</f>
        <v>0</v>
      </c>
      <c r="H27" s="17" t="str">
        <f t="shared" ref="H27" si="38">IF(G27&gt;0, 1000-G27,"")</f>
        <v/>
      </c>
      <c r="I27" s="35">
        <f t="shared" ref="I27" si="39">IF(E27="AX99",50,IF(G27&gt;0,_xlfn.RANK.AVG(H27,$H$5:$H$60,0),0))</f>
        <v>0</v>
      </c>
      <c r="J27" s="44" t="str">
        <f>VLOOKUP(I27,Points!$A$2:$B$52,2,FALSE)</f>
        <v xml:space="preserve"> </v>
      </c>
    </row>
    <row r="28" spans="1:10" ht="17.649999999999999" customHeight="1" x14ac:dyDescent="0.35">
      <c r="A28" s="77" t="s">
        <v>99</v>
      </c>
      <c r="B28" s="53"/>
      <c r="C28" s="17" t="str">
        <f t="shared" ref="C28:C29" si="40">IF(B28&gt;0, 1000-B28,"")</f>
        <v/>
      </c>
      <c r="D28" s="43" t="str">
        <f t="shared" ref="D28:D29" si="41">IF(B28&gt;0,_xlfn.RANK.AVG(C28,$C$5:$C$60,0),"")</f>
        <v/>
      </c>
      <c r="E28" s="53"/>
      <c r="F28" s="53"/>
      <c r="G28" s="18">
        <f t="shared" ref="G28:G29" si="42">F28*B28</f>
        <v>0</v>
      </c>
      <c r="H28" s="17" t="str">
        <f t="shared" ref="H28:H29" si="43">IF(G28&gt;0, 1000-G28,"")</f>
        <v/>
      </c>
      <c r="I28" s="35">
        <f t="shared" ref="I28:I29" si="44">IF(E28="AX99",50,IF(G28&gt;0,_xlfn.RANK.AVG(H28,$H$5:$H$60,0),0))</f>
        <v>0</v>
      </c>
      <c r="J28" s="44" t="str">
        <f>VLOOKUP(I28,Points!$A$2:$B$52,2,FALSE)</f>
        <v xml:space="preserve"> </v>
      </c>
    </row>
    <row r="29" spans="1:10" ht="17.649999999999999" customHeight="1" x14ac:dyDescent="0.35">
      <c r="A29" s="77" t="s">
        <v>100</v>
      </c>
      <c r="B29" s="53"/>
      <c r="C29" s="17" t="str">
        <f t="shared" si="40"/>
        <v/>
      </c>
      <c r="D29" s="43" t="str">
        <f t="shared" si="41"/>
        <v/>
      </c>
      <c r="E29" s="53"/>
      <c r="F29" s="53"/>
      <c r="G29" s="18">
        <f t="shared" si="42"/>
        <v>0</v>
      </c>
      <c r="H29" s="17" t="str">
        <f t="shared" si="43"/>
        <v/>
      </c>
      <c r="I29" s="35">
        <f t="shared" si="44"/>
        <v>0</v>
      </c>
      <c r="J29" s="44" t="str">
        <f>VLOOKUP(I29,Points!$A$2:$B$52,2,FALSE)</f>
        <v xml:space="preserve"> </v>
      </c>
    </row>
    <row r="30" spans="1:10" ht="17.649999999999999" customHeight="1" x14ac:dyDescent="0.35">
      <c r="A30" s="77" t="str">
        <f>IF(ISBLANK('2022 Raw Worksheet'!A30)=TRUE,"",'2022 Raw Worksheet'!A30)</f>
        <v>Joyce Hunt</v>
      </c>
      <c r="B30" s="53"/>
      <c r="C30" s="17" t="str">
        <f t="shared" si="0"/>
        <v/>
      </c>
      <c r="D30" s="43" t="str">
        <f t="shared" si="1"/>
        <v/>
      </c>
      <c r="E30" s="53"/>
      <c r="F30" s="53"/>
      <c r="G30" s="18">
        <f t="shared" si="10"/>
        <v>0</v>
      </c>
      <c r="H30" s="17" t="str">
        <f t="shared" si="2"/>
        <v/>
      </c>
      <c r="I30" s="35">
        <f t="shared" si="3"/>
        <v>0</v>
      </c>
      <c r="J30" s="44" t="str">
        <f>VLOOKUP(I30,Points!$A$2:$B$52,2,FALSE)</f>
        <v xml:space="preserve"> </v>
      </c>
    </row>
    <row r="31" spans="1:10" ht="17.649999999999999" customHeight="1" x14ac:dyDescent="0.35">
      <c r="A31" s="77" t="str">
        <f>IF(ISBLANK('2022 Raw Worksheet'!A31)=TRUE,"",'2022 Raw Worksheet'!A31)</f>
        <v>Jeff Walton</v>
      </c>
      <c r="B31" s="53"/>
      <c r="C31" s="17" t="str">
        <f t="shared" ref="C31:C35" si="45">IF(B31&gt;0, 1000-B31,"")</f>
        <v/>
      </c>
      <c r="D31" s="43" t="str">
        <f t="shared" ref="D31:D35" si="46">IF(B31&gt;0,_xlfn.RANK.AVG(C31,$C$5:$C$60,0),"")</f>
        <v/>
      </c>
      <c r="E31" s="53"/>
      <c r="F31" s="53"/>
      <c r="G31" s="18">
        <f t="shared" ref="G31:G35" si="47">F31*B31</f>
        <v>0</v>
      </c>
      <c r="H31" s="17" t="str">
        <f t="shared" ref="H31:H35" si="48">IF(G31&gt;0, 1000-G31,"")</f>
        <v/>
      </c>
      <c r="I31" s="35">
        <f t="shared" ref="I31:I35" si="49">IF(E31="AX99",50,IF(G31&gt;0,_xlfn.RANK.AVG(H31,$H$5:$H$60,0),0))</f>
        <v>0</v>
      </c>
      <c r="J31" s="44" t="str">
        <f>VLOOKUP(I31,Points!$A$2:$B$52,2,FALSE)</f>
        <v xml:space="preserve"> </v>
      </c>
    </row>
    <row r="32" spans="1:10" ht="17.649999999999999" customHeight="1" x14ac:dyDescent="0.35">
      <c r="A32" s="77" t="str">
        <f>IF(ISBLANK('2022 Raw Worksheet'!A32)=TRUE,"",'2022 Raw Worksheet'!A32)</f>
        <v>Jim Wirth</v>
      </c>
      <c r="B32" s="53"/>
      <c r="C32" s="17" t="str">
        <f t="shared" si="45"/>
        <v/>
      </c>
      <c r="D32" s="43" t="str">
        <f t="shared" si="46"/>
        <v/>
      </c>
      <c r="E32" s="53"/>
      <c r="F32" s="53"/>
      <c r="G32" s="18">
        <f t="shared" si="47"/>
        <v>0</v>
      </c>
      <c r="H32" s="17" t="str">
        <f t="shared" si="48"/>
        <v/>
      </c>
      <c r="I32" s="35">
        <f t="shared" si="49"/>
        <v>0</v>
      </c>
      <c r="J32" s="44" t="str">
        <f>VLOOKUP(I32,Points!$A$2:$B$52,2,FALSE)</f>
        <v xml:space="preserve"> </v>
      </c>
    </row>
    <row r="33" spans="1:10" ht="17.649999999999999" customHeight="1" x14ac:dyDescent="0.35">
      <c r="A33" s="77" t="str">
        <f>IF(ISBLANK('2022 Raw Worksheet'!A33)=TRUE,"",'2022 Raw Worksheet'!A33)</f>
        <v>John Hickey</v>
      </c>
      <c r="B33" s="53"/>
      <c r="C33" s="17" t="str">
        <f t="shared" si="45"/>
        <v/>
      </c>
      <c r="D33" s="43" t="str">
        <f t="shared" si="46"/>
        <v/>
      </c>
      <c r="E33" s="53"/>
      <c r="F33" s="53"/>
      <c r="G33" s="18">
        <f t="shared" si="47"/>
        <v>0</v>
      </c>
      <c r="H33" s="17" t="str">
        <f t="shared" si="48"/>
        <v/>
      </c>
      <c r="I33" s="35">
        <f t="shared" si="49"/>
        <v>0</v>
      </c>
      <c r="J33" s="44" t="str">
        <f>VLOOKUP(I33,Points!$A$2:$B$52,2,FALSE)</f>
        <v xml:space="preserve"> </v>
      </c>
    </row>
    <row r="34" spans="1:10" ht="17.649999999999999" customHeight="1" x14ac:dyDescent="0.35">
      <c r="A34" s="77" t="s">
        <v>97</v>
      </c>
      <c r="B34" s="53"/>
      <c r="C34" s="17" t="str">
        <f t="shared" si="45"/>
        <v/>
      </c>
      <c r="D34" s="43" t="str">
        <f t="shared" si="46"/>
        <v/>
      </c>
      <c r="E34" s="53"/>
      <c r="F34" s="53"/>
      <c r="G34" s="18">
        <f t="shared" si="47"/>
        <v>0</v>
      </c>
      <c r="H34" s="17" t="str">
        <f t="shared" si="48"/>
        <v/>
      </c>
      <c r="I34" s="35">
        <f t="shared" si="49"/>
        <v>0</v>
      </c>
      <c r="J34" s="44" t="str">
        <f>VLOOKUP(I34,Points!$A$2:$B$52,2,FALSE)</f>
        <v xml:space="preserve"> </v>
      </c>
    </row>
    <row r="35" spans="1:10" ht="17.649999999999999" customHeight="1" x14ac:dyDescent="0.35">
      <c r="A35" s="77" t="s">
        <v>98</v>
      </c>
      <c r="B35" s="53"/>
      <c r="C35" s="17" t="str">
        <f t="shared" si="45"/>
        <v/>
      </c>
      <c r="D35" s="43" t="str">
        <f t="shared" si="46"/>
        <v/>
      </c>
      <c r="E35" s="53"/>
      <c r="F35" s="53"/>
      <c r="G35" s="18">
        <f t="shared" si="47"/>
        <v>0</v>
      </c>
      <c r="H35" s="17" t="str">
        <f t="shared" si="48"/>
        <v/>
      </c>
      <c r="I35" s="35">
        <f t="shared" si="49"/>
        <v>0</v>
      </c>
      <c r="J35" s="44" t="str">
        <f>VLOOKUP(I35,Points!$A$2:$B$52,2,FALSE)</f>
        <v xml:space="preserve"> </v>
      </c>
    </row>
    <row r="36" spans="1:10" ht="17.649999999999999" customHeight="1" x14ac:dyDescent="0.35">
      <c r="A36" s="77" t="str">
        <f>IF(ISBLANK('2022 Raw Worksheet'!A36)=TRUE,"",'2022 Raw Worksheet'!A36)</f>
        <v>Kristofer Kartsotis</v>
      </c>
      <c r="B36" s="53"/>
      <c r="C36" s="17" t="str">
        <f>IF(B36&gt;0, 1000-B36,"")</f>
        <v/>
      </c>
      <c r="D36" s="43" t="str">
        <f t="shared" si="1"/>
        <v/>
      </c>
      <c r="E36" s="53"/>
      <c r="F36" s="53"/>
      <c r="G36" s="18">
        <f>F36*B36</f>
        <v>0</v>
      </c>
      <c r="H36" s="17" t="str">
        <f>IF(G36&gt;0, 1000-G36,"")</f>
        <v/>
      </c>
      <c r="I36" s="35">
        <f t="shared" si="3"/>
        <v>0</v>
      </c>
      <c r="J36" s="44" t="str">
        <f>VLOOKUP(I36,Points!$A$2:$B$52,2,FALSE)</f>
        <v xml:space="preserve"> </v>
      </c>
    </row>
    <row r="37" spans="1:10" ht="17.649999999999999" customHeight="1" x14ac:dyDescent="0.35">
      <c r="A37" s="77" t="str">
        <f>IF(ISBLANK('2022 Raw Worksheet'!A37)=TRUE,"",'2022 Raw Worksheet'!A37)</f>
        <v>Maggie Nettleton</v>
      </c>
      <c r="B37" s="53"/>
      <c r="C37" s="17" t="str">
        <f t="shared" si="0"/>
        <v/>
      </c>
      <c r="D37" s="43" t="str">
        <f t="shared" si="1"/>
        <v/>
      </c>
      <c r="E37" s="53"/>
      <c r="F37" s="53"/>
      <c r="G37" s="18">
        <f t="shared" si="10"/>
        <v>0</v>
      </c>
      <c r="H37" s="17" t="str">
        <f t="shared" si="2"/>
        <v/>
      </c>
      <c r="I37" s="35">
        <f t="shared" si="3"/>
        <v>0</v>
      </c>
      <c r="J37" s="44" t="str">
        <f>VLOOKUP(I37,Points!$A$2:$B$52,2,FALSE)</f>
        <v xml:space="preserve"> </v>
      </c>
    </row>
    <row r="38" spans="1:10" ht="17.649999999999999" customHeight="1" x14ac:dyDescent="0.35">
      <c r="A38" s="77" t="str">
        <f>IF(ISBLANK('2022 Raw Worksheet'!A38)=TRUE,"",'2022 Raw Worksheet'!A38)</f>
        <v>Mark Anderson</v>
      </c>
      <c r="B38" s="53"/>
      <c r="C38" s="17" t="str">
        <f t="shared" ref="C38:C40" si="50">IF(B38&gt;0, 1000-B38,"")</f>
        <v/>
      </c>
      <c r="D38" s="43" t="str">
        <f t="shared" si="1"/>
        <v/>
      </c>
      <c r="E38" s="53"/>
      <c r="F38" s="53"/>
      <c r="G38" s="18">
        <f t="shared" ref="G38:G40" si="51">F38*B38</f>
        <v>0</v>
      </c>
      <c r="H38" s="17" t="str">
        <f t="shared" ref="H38:H40" si="52">IF(G38&gt;0, 1000-G38,"")</f>
        <v/>
      </c>
      <c r="I38" s="35">
        <f t="shared" si="3"/>
        <v>0</v>
      </c>
      <c r="J38" s="44" t="str">
        <f>VLOOKUP(I38,Points!$A$2:$B$52,2,FALSE)</f>
        <v xml:space="preserve"> </v>
      </c>
    </row>
    <row r="39" spans="1:10" ht="17.649999999999999" customHeight="1" x14ac:dyDescent="0.35">
      <c r="A39" s="77" t="str">
        <f>IF(ISBLANK('2022 Raw Worksheet'!A39)=TRUE,"",'2022 Raw Worksheet'!A39)</f>
        <v>Mark Gilbert</v>
      </c>
      <c r="B39" s="53"/>
      <c r="C39" s="17" t="str">
        <f t="shared" si="50"/>
        <v/>
      </c>
      <c r="D39" s="43" t="str">
        <f t="shared" si="1"/>
        <v/>
      </c>
      <c r="E39" s="53"/>
      <c r="F39" s="53"/>
      <c r="G39" s="18">
        <f t="shared" si="51"/>
        <v>0</v>
      </c>
      <c r="H39" s="17" t="str">
        <f t="shared" si="52"/>
        <v/>
      </c>
      <c r="I39" s="35">
        <f t="shared" si="3"/>
        <v>0</v>
      </c>
      <c r="J39" s="44" t="str">
        <f>VLOOKUP(I39,Points!$A$2:$B$52,2,FALSE)</f>
        <v xml:space="preserve"> </v>
      </c>
    </row>
    <row r="40" spans="1:10" ht="17.649999999999999" customHeight="1" x14ac:dyDescent="0.35">
      <c r="A40" s="77" t="str">
        <f>IF(ISBLANK('2022 Raw Worksheet'!A40)=TRUE,"",'2022 Raw Worksheet'!A40)</f>
        <v>Mary Ellen Williams</v>
      </c>
      <c r="B40" s="53"/>
      <c r="C40" s="17" t="str">
        <f t="shared" si="50"/>
        <v/>
      </c>
      <c r="D40" s="43" t="str">
        <f t="shared" si="1"/>
        <v/>
      </c>
      <c r="E40" s="53"/>
      <c r="F40" s="53"/>
      <c r="G40" s="18">
        <f t="shared" si="51"/>
        <v>0</v>
      </c>
      <c r="H40" s="17" t="str">
        <f t="shared" si="52"/>
        <v/>
      </c>
      <c r="I40" s="35">
        <f t="shared" si="3"/>
        <v>0</v>
      </c>
      <c r="J40" s="44" t="str">
        <f>VLOOKUP(I40,Points!$A$2:$B$52,2,FALSE)</f>
        <v xml:space="preserve"> </v>
      </c>
    </row>
    <row r="41" spans="1:10" ht="17.649999999999999" customHeight="1" x14ac:dyDescent="0.35">
      <c r="A41" s="77" t="str">
        <f>IF(ISBLANK('2022 Raw Worksheet'!A41)=TRUE,"",'2022 Raw Worksheet'!A41)</f>
        <v>Matthew Walsh</v>
      </c>
      <c r="B41" s="53"/>
      <c r="C41" s="17" t="str">
        <f t="shared" ref="C41" si="53">IF(B41&gt;0, 1000-B41,"")</f>
        <v/>
      </c>
      <c r="D41" s="43" t="str">
        <f t="shared" si="1"/>
        <v/>
      </c>
      <c r="E41" s="53"/>
      <c r="F41" s="53"/>
      <c r="G41" s="18">
        <f t="shared" ref="G41" si="54">F41*B41</f>
        <v>0</v>
      </c>
      <c r="H41" s="17" t="str">
        <f t="shared" ref="H41" si="55">IF(G41&gt;0, 1000-G41,"")</f>
        <v/>
      </c>
      <c r="I41" s="35">
        <f t="shared" si="3"/>
        <v>0</v>
      </c>
      <c r="J41" s="44" t="str">
        <f>VLOOKUP(I41,Points!$A$2:$B$52,2,FALSE)</f>
        <v xml:space="preserve"> </v>
      </c>
    </row>
    <row r="42" spans="1:10" ht="17.649999999999999" customHeight="1" x14ac:dyDescent="0.35">
      <c r="A42" s="77" t="str">
        <f>IF(ISBLANK('2022 Raw Worksheet'!A42)=TRUE,"",'2022 Raw Worksheet'!A42)</f>
        <v>Nick Betegh</v>
      </c>
      <c r="B42" s="53"/>
      <c r="C42" s="17" t="str">
        <f t="shared" si="0"/>
        <v/>
      </c>
      <c r="D42" s="43" t="str">
        <f t="shared" si="1"/>
        <v/>
      </c>
      <c r="E42" s="53"/>
      <c r="F42" s="53"/>
      <c r="G42" s="18">
        <f t="shared" si="10"/>
        <v>0</v>
      </c>
      <c r="H42" s="17" t="str">
        <f t="shared" si="2"/>
        <v/>
      </c>
      <c r="I42" s="35">
        <f t="shared" si="3"/>
        <v>0</v>
      </c>
      <c r="J42" s="44" t="str">
        <f>VLOOKUP(I42,Points!$A$2:$B$52,2,FALSE)</f>
        <v xml:space="preserve"> </v>
      </c>
    </row>
    <row r="43" spans="1:10" ht="17.649999999999999" customHeight="1" x14ac:dyDescent="0.35">
      <c r="A43" s="77" t="str">
        <f>IF(ISBLANK('2022 Raw Worksheet'!A43)=TRUE,"",'2022 Raw Worksheet'!A43)</f>
        <v>Otoniel Figueroa</v>
      </c>
      <c r="B43" s="53"/>
      <c r="C43" s="17" t="str">
        <f t="shared" ref="C43" si="56">IF(B43&gt;0, 1000-B43,"")</f>
        <v/>
      </c>
      <c r="D43" s="43" t="str">
        <f t="shared" ref="D43:D60" si="57">IF(B43&gt;0,_xlfn.RANK.AVG(C43,$C$5:$C$60,0),"")</f>
        <v/>
      </c>
      <c r="E43" s="53"/>
      <c r="F43" s="53"/>
      <c r="G43" s="18">
        <f t="shared" ref="G43" si="58">F43*B43</f>
        <v>0</v>
      </c>
      <c r="H43" s="17" t="str">
        <f t="shared" ref="H43" si="59">IF(G43&gt;0, 1000-G43,"")</f>
        <v/>
      </c>
      <c r="I43" s="35">
        <f t="shared" ref="I43:I60" si="60">IF(E43="AX99",50,IF(G43&gt;0,_xlfn.RANK.AVG(H43,$H$5:$H$60,0),0))</f>
        <v>0</v>
      </c>
      <c r="J43" s="44" t="str">
        <f>VLOOKUP(I43,Points!$A$2:$B$52,2,FALSE)</f>
        <v xml:space="preserve"> </v>
      </c>
    </row>
    <row r="44" spans="1:10" ht="17.649999999999999" customHeight="1" x14ac:dyDescent="0.35">
      <c r="A44" s="77" t="str">
        <f>IF(ISBLANK('2022 Raw Worksheet'!A44)=TRUE,"",'2022 Raw Worksheet'!A44)</f>
        <v>Paula Gavin</v>
      </c>
      <c r="B44" s="53"/>
      <c r="C44" s="17" t="str">
        <f t="shared" si="0"/>
        <v/>
      </c>
      <c r="D44" s="43" t="str">
        <f t="shared" si="57"/>
        <v/>
      </c>
      <c r="E44" s="53"/>
      <c r="F44" s="53"/>
      <c r="G44" s="18">
        <f t="shared" si="10"/>
        <v>0</v>
      </c>
      <c r="H44" s="17" t="str">
        <f t="shared" si="2"/>
        <v/>
      </c>
      <c r="I44" s="35">
        <f t="shared" si="60"/>
        <v>0</v>
      </c>
      <c r="J44" s="44" t="str">
        <f>VLOOKUP(I44,Points!$A$2:$B$52,2,FALSE)</f>
        <v xml:space="preserve"> </v>
      </c>
    </row>
    <row r="45" spans="1:10" ht="17.649999999999999" customHeight="1" x14ac:dyDescent="0.35">
      <c r="A45" s="77" t="str">
        <f>IF(ISBLANK('2022 Raw Worksheet'!A45)=TRUE,"",'2022 Raw Worksheet'!A45)</f>
        <v>Peter Hunt</v>
      </c>
      <c r="B45" s="53"/>
      <c r="C45" s="17" t="str">
        <f t="shared" si="0"/>
        <v/>
      </c>
      <c r="D45" s="43" t="str">
        <f t="shared" si="57"/>
        <v/>
      </c>
      <c r="E45" s="53"/>
      <c r="F45" s="53"/>
      <c r="G45" s="18">
        <f t="shared" si="10"/>
        <v>0</v>
      </c>
      <c r="H45" s="17" t="str">
        <f t="shared" si="2"/>
        <v/>
      </c>
      <c r="I45" s="35">
        <f t="shared" si="60"/>
        <v>0</v>
      </c>
      <c r="J45" s="44" t="str">
        <f>VLOOKUP(I45,Points!$A$2:$B$52,2,FALSE)</f>
        <v xml:space="preserve"> </v>
      </c>
    </row>
    <row r="46" spans="1:10" ht="17.649999999999999" customHeight="1" x14ac:dyDescent="0.35">
      <c r="A46" s="77" t="str">
        <f>IF(ISBLANK('2022 Raw Worksheet'!A46)=TRUE,"",'2022 Raw Worksheet'!A46)</f>
        <v>Richard Lipow</v>
      </c>
      <c r="B46" s="53"/>
      <c r="C46" s="17" t="str">
        <f t="shared" ref="C46" si="61">IF(B46&gt;0, 1000-B46,"")</f>
        <v/>
      </c>
      <c r="D46" s="43" t="str">
        <f t="shared" si="57"/>
        <v/>
      </c>
      <c r="E46" s="53"/>
      <c r="F46" s="53"/>
      <c r="G46" s="18">
        <f t="shared" ref="G46" si="62">F46*B46</f>
        <v>0</v>
      </c>
      <c r="H46" s="17" t="str">
        <f t="shared" ref="H46" si="63">IF(G46&gt;0, 1000-G46,"")</f>
        <v/>
      </c>
      <c r="I46" s="35">
        <f t="shared" si="60"/>
        <v>0</v>
      </c>
      <c r="J46" s="44" t="str">
        <f>VLOOKUP(I46,Points!$A$2:$B$52,2,FALSE)</f>
        <v xml:space="preserve"> </v>
      </c>
    </row>
    <row r="47" spans="1:10" ht="17.649999999999999" customHeight="1" x14ac:dyDescent="0.35">
      <c r="A47" s="77" t="str">
        <f>IF(ISBLANK('2022 Raw Worksheet'!A47)=TRUE,"",'2022 Raw Worksheet'!A47)</f>
        <v>Robert Nyitrai</v>
      </c>
      <c r="B47" s="53"/>
      <c r="C47" s="17" t="str">
        <f t="shared" ref="C47:C48" si="64">IF(B47&gt;0, 1000-B47,"")</f>
        <v/>
      </c>
      <c r="D47" s="43" t="str">
        <f t="shared" si="57"/>
        <v/>
      </c>
      <c r="E47" s="53"/>
      <c r="F47" s="53"/>
      <c r="G47" s="18">
        <f t="shared" ref="G47:G48" si="65">F47*B47</f>
        <v>0</v>
      </c>
      <c r="H47" s="17" t="str">
        <f t="shared" ref="H47:H48" si="66">IF(G47&gt;0, 1000-G47,"")</f>
        <v/>
      </c>
      <c r="I47" s="35">
        <f t="shared" si="60"/>
        <v>0</v>
      </c>
      <c r="J47" s="44" t="str">
        <f>VLOOKUP(I47,Points!$A$2:$B$52,2,FALSE)</f>
        <v xml:space="preserve"> </v>
      </c>
    </row>
    <row r="48" spans="1:10" ht="17.649999999999999" customHeight="1" x14ac:dyDescent="0.35">
      <c r="A48" s="77" t="str">
        <f>IF(ISBLANK('2022 Raw Worksheet'!A48)=TRUE,"",'2022 Raw Worksheet'!A48)</f>
        <v>Ron Seafoss</v>
      </c>
      <c r="B48" s="53"/>
      <c r="C48" s="17" t="str">
        <f t="shared" si="64"/>
        <v/>
      </c>
      <c r="D48" s="43" t="str">
        <f t="shared" si="57"/>
        <v/>
      </c>
      <c r="E48" s="53"/>
      <c r="F48" s="53"/>
      <c r="G48" s="18">
        <f t="shared" si="65"/>
        <v>0</v>
      </c>
      <c r="H48" s="17" t="str">
        <f t="shared" si="66"/>
        <v/>
      </c>
      <c r="I48" s="35">
        <f t="shared" si="60"/>
        <v>0</v>
      </c>
      <c r="J48" s="44" t="str">
        <f>VLOOKUP(I48,Points!$A$2:$B$52,2,FALSE)</f>
        <v xml:space="preserve"> </v>
      </c>
    </row>
    <row r="49" spans="1:10" ht="17.649999999999999" customHeight="1" x14ac:dyDescent="0.35">
      <c r="A49" s="77" t="str">
        <f>IF(ISBLANK('2022 Raw Worksheet'!A49)=TRUE,"",'2022 Raw Worksheet'!A49)</f>
        <v>Shawn Black</v>
      </c>
      <c r="B49" s="53"/>
      <c r="C49" s="17" t="str">
        <f t="shared" si="0"/>
        <v/>
      </c>
      <c r="D49" s="43" t="str">
        <f t="shared" si="57"/>
        <v/>
      </c>
      <c r="E49" s="53"/>
      <c r="F49" s="53"/>
      <c r="G49" s="18">
        <f t="shared" si="10"/>
        <v>0</v>
      </c>
      <c r="H49" s="17" t="str">
        <f t="shared" si="2"/>
        <v/>
      </c>
      <c r="I49" s="35">
        <f t="shared" si="60"/>
        <v>0</v>
      </c>
      <c r="J49" s="44" t="str">
        <f>VLOOKUP(I49,Points!$A$2:$B$52,2,FALSE)</f>
        <v xml:space="preserve"> </v>
      </c>
    </row>
    <row r="50" spans="1:10" ht="17.649999999999999" customHeight="1" x14ac:dyDescent="0.35">
      <c r="A50" s="77" t="str">
        <f>IF(ISBLANK('2022 Raw Worksheet'!A50)=TRUE,"",'2022 Raw Worksheet'!A50)</f>
        <v>Stephane Roy</v>
      </c>
      <c r="B50" s="53"/>
      <c r="C50" s="17" t="str">
        <f t="shared" ref="C50" si="67">IF(B50&gt;0, 1000-B50,"")</f>
        <v/>
      </c>
      <c r="D50" s="43" t="str">
        <f t="shared" si="57"/>
        <v/>
      </c>
      <c r="E50" s="53"/>
      <c r="F50" s="53"/>
      <c r="G50" s="18">
        <f t="shared" ref="G50" si="68">F50*B50</f>
        <v>0</v>
      </c>
      <c r="H50" s="17" t="str">
        <f t="shared" ref="H50" si="69">IF(G50&gt;0, 1000-G50,"")</f>
        <v/>
      </c>
      <c r="I50" s="35">
        <f t="shared" si="60"/>
        <v>0</v>
      </c>
      <c r="J50" s="44" t="str">
        <f>VLOOKUP(I50,Points!$A$2:$B$52,2,FALSE)</f>
        <v xml:space="preserve"> </v>
      </c>
    </row>
    <row r="51" spans="1:10" ht="17.649999999999999" customHeight="1" x14ac:dyDescent="0.35">
      <c r="A51" s="77" t="str">
        <f>IF(ISBLANK('2022 Raw Worksheet'!A51)=TRUE,"",'2022 Raw Worksheet'!A51)</f>
        <v>Steve Washington</v>
      </c>
      <c r="B51" s="53"/>
      <c r="C51" s="17" t="str">
        <f t="shared" si="0"/>
        <v/>
      </c>
      <c r="D51" s="43" t="str">
        <f t="shared" si="57"/>
        <v/>
      </c>
      <c r="E51" s="53"/>
      <c r="F51" s="53"/>
      <c r="G51" s="18">
        <f t="shared" si="10"/>
        <v>0</v>
      </c>
      <c r="H51" s="17" t="str">
        <f t="shared" si="2"/>
        <v/>
      </c>
      <c r="I51" s="35">
        <f t="shared" si="60"/>
        <v>0</v>
      </c>
      <c r="J51" s="44" t="str">
        <f>VLOOKUP(I51,Points!$A$2:$B$52,2,FALSE)</f>
        <v xml:space="preserve"> </v>
      </c>
    </row>
    <row r="52" spans="1:10" ht="17.649999999999999" customHeight="1" x14ac:dyDescent="0.35">
      <c r="A52" s="77" t="str">
        <f>IF(ISBLANK('2022 Raw Worksheet'!A52)=TRUE,"",'2022 Raw Worksheet'!A52)</f>
        <v>Tiffany Hamilton</v>
      </c>
      <c r="B52" s="53"/>
      <c r="C52" s="17" t="str">
        <f t="shared" si="0"/>
        <v/>
      </c>
      <c r="D52" s="43" t="str">
        <f t="shared" si="57"/>
        <v/>
      </c>
      <c r="E52" s="53"/>
      <c r="F52" s="53"/>
      <c r="G52" s="18">
        <f t="shared" si="10"/>
        <v>0</v>
      </c>
      <c r="H52" s="17" t="str">
        <f t="shared" si="2"/>
        <v/>
      </c>
      <c r="I52" s="35">
        <f t="shared" si="60"/>
        <v>0</v>
      </c>
      <c r="J52" s="44" t="str">
        <f>VLOOKUP(I52,Points!$A$2:$B$52,2,FALSE)</f>
        <v xml:space="preserve"> </v>
      </c>
    </row>
    <row r="53" spans="1:10" ht="17.649999999999999" customHeight="1" x14ac:dyDescent="0.35">
      <c r="A53" s="77" t="str">
        <f>IF(ISBLANK('2022 Raw Worksheet'!A53)=TRUE,"",'2022 Raw Worksheet'!A53)</f>
        <v>Tony DeMarco</v>
      </c>
      <c r="B53" s="53"/>
      <c r="C53" s="17" t="str">
        <f t="shared" si="0"/>
        <v/>
      </c>
      <c r="D53" s="43" t="str">
        <f t="shared" si="57"/>
        <v/>
      </c>
      <c r="E53" s="53"/>
      <c r="F53" s="53"/>
      <c r="G53" s="18">
        <f t="shared" si="10"/>
        <v>0</v>
      </c>
      <c r="H53" s="17" t="str">
        <f t="shared" si="2"/>
        <v/>
      </c>
      <c r="I53" s="35">
        <f t="shared" si="60"/>
        <v>0</v>
      </c>
      <c r="J53" s="44" t="str">
        <f>VLOOKUP(I53,Points!$A$2:$B$52,2,FALSE)</f>
        <v xml:space="preserve"> </v>
      </c>
    </row>
    <row r="54" spans="1:10" ht="17.649999999999999" customHeight="1" x14ac:dyDescent="0.35">
      <c r="A54" s="77" t="str">
        <f>IF(ISBLANK('2022 Raw Worksheet'!A54)=TRUE,"",'2022 Raw Worksheet'!A54)</f>
        <v>Tony Micciolo</v>
      </c>
      <c r="B54" s="53"/>
      <c r="C54" s="17" t="str">
        <f t="shared" si="0"/>
        <v/>
      </c>
      <c r="D54" s="43" t="str">
        <f t="shared" si="57"/>
        <v/>
      </c>
      <c r="E54" s="53"/>
      <c r="F54" s="53"/>
      <c r="G54" s="18">
        <f t="shared" si="10"/>
        <v>0</v>
      </c>
      <c r="H54" s="17" t="str">
        <f t="shared" si="2"/>
        <v/>
      </c>
      <c r="I54" s="35">
        <f t="shared" si="60"/>
        <v>0</v>
      </c>
      <c r="J54" s="44" t="str">
        <f>VLOOKUP(I54,Points!$A$2:$B$52,2,FALSE)</f>
        <v xml:space="preserve"> </v>
      </c>
    </row>
    <row r="55" spans="1:10" ht="17.649999999999999" customHeight="1" x14ac:dyDescent="0.35">
      <c r="A55" s="77" t="str">
        <f>IF(ISBLANK('2022 Raw Worksheet'!A55)=TRUE,"",'2022 Raw Worksheet'!A55)</f>
        <v>Trevor Naidoo</v>
      </c>
      <c r="B55" s="53"/>
      <c r="C55" s="17" t="str">
        <f t="shared" si="0"/>
        <v/>
      </c>
      <c r="D55" s="43" t="str">
        <f t="shared" si="57"/>
        <v/>
      </c>
      <c r="E55" s="53"/>
      <c r="F55" s="53"/>
      <c r="G55" s="18">
        <f t="shared" si="10"/>
        <v>0</v>
      </c>
      <c r="H55" s="17" t="str">
        <f t="shared" si="2"/>
        <v/>
      </c>
      <c r="I55" s="35">
        <f t="shared" si="60"/>
        <v>0</v>
      </c>
      <c r="J55" s="44" t="str">
        <f>VLOOKUP(I55,Points!$A$2:$B$52,2,FALSE)</f>
        <v xml:space="preserve"> </v>
      </c>
    </row>
    <row r="56" spans="1:10" ht="17.649999999999999" customHeight="1" x14ac:dyDescent="0.35">
      <c r="A56" s="77" t="str">
        <f>IF(ISBLANK('2022 Raw Worksheet'!A56)=TRUE,"",'2022 Raw Worksheet'!A56)</f>
        <v>Vytenis Bichnevicius</v>
      </c>
      <c r="B56" s="53"/>
      <c r="C56" s="17" t="str">
        <f t="shared" si="0"/>
        <v/>
      </c>
      <c r="D56" s="43" t="str">
        <f t="shared" si="57"/>
        <v/>
      </c>
      <c r="E56" s="53"/>
      <c r="F56" s="53"/>
      <c r="G56" s="18">
        <f t="shared" si="10"/>
        <v>0</v>
      </c>
      <c r="H56" s="17" t="str">
        <f t="shared" si="2"/>
        <v/>
      </c>
      <c r="I56" s="35">
        <f t="shared" si="60"/>
        <v>0</v>
      </c>
      <c r="J56" s="44" t="str">
        <f>VLOOKUP(I56,Points!$A$2:$B$52,2,FALSE)</f>
        <v xml:space="preserve"> </v>
      </c>
    </row>
    <row r="57" spans="1:10" ht="17.649999999999999" customHeight="1" x14ac:dyDescent="0.35">
      <c r="A57" s="77" t="str">
        <f>IF(ISBLANK('2022 Raw Worksheet'!A57)=TRUE,"",'2022 Raw Worksheet'!A57)</f>
        <v>Will Majarian</v>
      </c>
      <c r="B57" s="53"/>
      <c r="C57" s="17" t="str">
        <f t="shared" ref="C57" si="70">IF(B57&gt;0, 1000-B57,"")</f>
        <v/>
      </c>
      <c r="D57" s="43" t="str">
        <f t="shared" si="57"/>
        <v/>
      </c>
      <c r="E57" s="53"/>
      <c r="F57" s="53"/>
      <c r="G57" s="18">
        <f t="shared" ref="G57" si="71">F57*B57</f>
        <v>0</v>
      </c>
      <c r="H57" s="17" t="str">
        <f t="shared" ref="H57" si="72">IF(G57&gt;0, 1000-G57,"")</f>
        <v/>
      </c>
      <c r="I57" s="35">
        <f t="shared" si="60"/>
        <v>0</v>
      </c>
      <c r="J57" s="44" t="str">
        <f>VLOOKUP(I57,Points!$A$2:$B$52,2,FALSE)</f>
        <v xml:space="preserve"> </v>
      </c>
    </row>
    <row r="58" spans="1:10" ht="17.649999999999999" customHeight="1" x14ac:dyDescent="0.35">
      <c r="A58" s="77" t="str">
        <f>IF(ISBLANK('2022 Raw Worksheet'!A58)=TRUE,"",'2022 Raw Worksheet'!A58)</f>
        <v>Zohrab Derkrikorian</v>
      </c>
      <c r="B58" s="53"/>
      <c r="C58" s="17" t="str">
        <f t="shared" si="0"/>
        <v/>
      </c>
      <c r="D58" s="43" t="str">
        <f t="shared" si="57"/>
        <v/>
      </c>
      <c r="E58" s="53"/>
      <c r="F58" s="53"/>
      <c r="G58" s="18">
        <f t="shared" si="10"/>
        <v>0</v>
      </c>
      <c r="H58" s="17" t="str">
        <f t="shared" si="2"/>
        <v/>
      </c>
      <c r="I58" s="35">
        <f t="shared" si="60"/>
        <v>0</v>
      </c>
      <c r="J58" s="44" t="str">
        <f>VLOOKUP(I58,Points!$A$2:$B$52,2,FALSE)</f>
        <v xml:space="preserve"> </v>
      </c>
    </row>
    <row r="59" spans="1:10" ht="17.649999999999999" customHeight="1" x14ac:dyDescent="0.35">
      <c r="A59" s="10" t="str">
        <f>IF(ISBLANK('2022 Raw Worksheet'!A59)=TRUE,"",'2022 Raw Worksheet'!A59)</f>
        <v>Zachary Pratt</v>
      </c>
      <c r="B59" s="53"/>
      <c r="C59" s="17" t="str">
        <f t="shared" si="0"/>
        <v/>
      </c>
      <c r="D59" s="43" t="str">
        <f t="shared" si="57"/>
        <v/>
      </c>
      <c r="E59" s="53"/>
      <c r="F59" s="53"/>
      <c r="G59" s="18">
        <f t="shared" si="10"/>
        <v>0</v>
      </c>
      <c r="H59" s="17" t="str">
        <f t="shared" si="2"/>
        <v/>
      </c>
      <c r="I59" s="35">
        <f t="shared" si="60"/>
        <v>0</v>
      </c>
      <c r="J59" s="44" t="str">
        <f>VLOOKUP(I59,Points!$A$2:$B$52,2,FALSE)</f>
        <v xml:space="preserve"> </v>
      </c>
    </row>
    <row r="60" spans="1:10" ht="17.649999999999999" customHeight="1" x14ac:dyDescent="0.35">
      <c r="A60" s="10" t="str">
        <f>IF(ISBLANK('2022 Raw Worksheet'!A60)=TRUE,"",'2022 Raw Worksheet'!A60)</f>
        <v/>
      </c>
      <c r="B60" s="54"/>
      <c r="C60" s="25" t="str">
        <f t="shared" si="0"/>
        <v/>
      </c>
      <c r="D60" s="45" t="str">
        <f t="shared" si="57"/>
        <v/>
      </c>
      <c r="E60" s="54"/>
      <c r="F60" s="54"/>
      <c r="G60" s="25">
        <f t="shared" si="10"/>
        <v>0</v>
      </c>
      <c r="H60" s="25" t="str">
        <f t="shared" si="2"/>
        <v/>
      </c>
      <c r="I60" s="35">
        <f t="shared" si="60"/>
        <v>0</v>
      </c>
      <c r="J60" s="46" t="str">
        <f>VLOOKUP(I60,Points!$A$2:$B$52,2,FALSE)</f>
        <v xml:space="preserve"> </v>
      </c>
    </row>
    <row r="61" spans="1:10" ht="5.15" customHeight="1" thickBot="1" x14ac:dyDescent="0.4">
      <c r="A61" s="26"/>
      <c r="B61" s="55"/>
      <c r="C61" s="27"/>
      <c r="D61" s="47"/>
      <c r="E61" s="55"/>
      <c r="F61" s="55"/>
      <c r="G61" s="27"/>
      <c r="H61" s="27"/>
      <c r="I61" s="47"/>
      <c r="J61" s="48"/>
    </row>
    <row r="62" spans="1:10" ht="14.5" thickTop="1" x14ac:dyDescent="0.35"/>
  </sheetData>
  <mergeCells count="3">
    <mergeCell ref="A1:J2"/>
    <mergeCell ref="D3:F3"/>
    <mergeCell ref="I3:J3"/>
  </mergeCells>
  <printOptions horizontalCentered="1" verticalCentered="1"/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2022 Raw Worksheet</vt:lpstr>
      <vt:lpstr>2022 PPF Worksheet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Points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Nettleton</dc:creator>
  <cp:lastModifiedBy>Daniel Ruble</cp:lastModifiedBy>
  <cp:lastPrinted>2018-11-10T05:13:56Z</cp:lastPrinted>
  <dcterms:created xsi:type="dcterms:W3CDTF">2013-03-18T06:56:34Z</dcterms:created>
  <dcterms:modified xsi:type="dcterms:W3CDTF">2022-04-27T04:29:43Z</dcterms:modified>
</cp:coreProperties>
</file>